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wishart1\Documents\Behind the Barcodes 2021\Final files\"/>
    </mc:Choice>
  </mc:AlternateContent>
  <xr:revisionPtr revIDLastSave="0" documentId="8_{9823BB06-C205-404B-8616-C27DADB533A6}" xr6:coauthVersionLast="45" xr6:coauthVersionMax="45" xr10:uidLastSave="{00000000-0000-0000-0000-000000000000}"/>
  <bookViews>
    <workbookView xWindow="-108" yWindow="-108" windowWidth="23256" windowHeight="12576" xr2:uid="{E5042932-C450-4C7E-ADD4-BD13590CC37F}"/>
  </bookViews>
  <sheets>
    <sheet name="Datas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3" i="1" l="1"/>
  <c r="Q21" i="1"/>
  <c r="P21" i="1"/>
  <c r="R55" i="1"/>
  <c r="D183" i="1"/>
  <c r="C178" i="1"/>
  <c r="B178" i="1"/>
  <c r="D178" i="1" l="1"/>
  <c r="B171" i="1" l="1"/>
  <c r="B159" i="1"/>
  <c r="B147" i="1"/>
  <c r="R44" i="1" l="1"/>
</calcChain>
</file>

<file path=xl/sharedStrings.xml><?xml version="1.0" encoding="utf-8"?>
<sst xmlns="http://schemas.openxmlformats.org/spreadsheetml/2006/main" count="358" uniqueCount="78">
  <si>
    <t>Total Revenue Growth y/y</t>
  </si>
  <si>
    <t>1Q19</t>
  </si>
  <si>
    <t>2Q19</t>
  </si>
  <si>
    <t>3Q19</t>
  </si>
  <si>
    <t>4Q19</t>
  </si>
  <si>
    <t>1Q20</t>
  </si>
  <si>
    <t>2Q20</t>
  </si>
  <si>
    <t>3Q20</t>
  </si>
  <si>
    <t>4Q20</t>
  </si>
  <si>
    <t>4Q/1Q19</t>
  </si>
  <si>
    <t>2Q/3Q19</t>
  </si>
  <si>
    <t>4Q/1Q20</t>
  </si>
  <si>
    <t>2Q/3Q20</t>
  </si>
  <si>
    <t>4Q/1Q21</t>
  </si>
  <si>
    <t>Ahold Delhaize</t>
  </si>
  <si>
    <t>Albertsons</t>
  </si>
  <si>
    <t>Costco</t>
  </si>
  <si>
    <t>Kroger</t>
  </si>
  <si>
    <t>Walmart</t>
  </si>
  <si>
    <t>Morrisons</t>
  </si>
  <si>
    <t>Sainsburys</t>
  </si>
  <si>
    <t>Tesco</t>
  </si>
  <si>
    <t>Comparable (L-f-L) Sales Growth (excl. Fuel)</t>
  </si>
  <si>
    <t>2Q/3Q/4Q19 Avr.</t>
  </si>
  <si>
    <t>2Q/3Q/4Q20 Avr.</t>
  </si>
  <si>
    <t>*Walmart L-f-L growth is for only US operations (75% of total)</t>
  </si>
  <si>
    <t>Total</t>
  </si>
  <si>
    <t>-</t>
  </si>
  <si>
    <t>CEO Total Remuneration</t>
  </si>
  <si>
    <t>Total COVID-19 Costs</t>
  </si>
  <si>
    <t>COVID-19 Costs in USD</t>
  </si>
  <si>
    <t>FX</t>
  </si>
  <si>
    <t>EUR/USD</t>
  </si>
  <si>
    <t>GBP/USD</t>
  </si>
  <si>
    <t>*Original currencies</t>
  </si>
  <si>
    <t>Operating Profit</t>
  </si>
  <si>
    <t>Operating Profit in USD</t>
  </si>
  <si>
    <t>Net Revenues</t>
  </si>
  <si>
    <t>COVID Costs / Revenues</t>
  </si>
  <si>
    <t>2Q/3Q/4Q20</t>
  </si>
  <si>
    <t>Average FX rates</t>
  </si>
  <si>
    <t>Dividends</t>
  </si>
  <si>
    <t>Dividends in USD</t>
  </si>
  <si>
    <t>Share Buy-Back</t>
  </si>
  <si>
    <t>Share Buy-Back in USD</t>
  </si>
  <si>
    <t>TSR in USD</t>
  </si>
  <si>
    <t>Net Income</t>
  </si>
  <si>
    <t>Net income in USD</t>
  </si>
  <si>
    <t>Shareholders pay-out ratio</t>
  </si>
  <si>
    <t>Weighted Average</t>
  </si>
  <si>
    <t>Weighted Average excl. Walmart</t>
  </si>
  <si>
    <t>Market Cap</t>
  </si>
  <si>
    <t>18/03/2019</t>
  </si>
  <si>
    <t>31/12/2019</t>
  </si>
  <si>
    <t>Diff.</t>
  </si>
  <si>
    <t>18/03/2020</t>
  </si>
  <si>
    <t>31/12/2020</t>
  </si>
  <si>
    <t>Extra Revenue</t>
  </si>
  <si>
    <t>Extra Gross Profit</t>
  </si>
  <si>
    <t>Extra Operating Profit</t>
  </si>
  <si>
    <t>Average 2015 - 2019</t>
  </si>
  <si>
    <t>Total extra revenues for US supermarkets and Ahold Delhaize</t>
  </si>
  <si>
    <t>Total extra gross profits for US supermarkets and Ahold Delhaize</t>
  </si>
  <si>
    <t>Total extra operating profits for US supermarkets and Ahold Delhaize</t>
  </si>
  <si>
    <t>N/A</t>
  </si>
  <si>
    <t>N/A-Not available</t>
  </si>
  <si>
    <t>Karl Albrecht (Aldi North and Aldi South)</t>
  </si>
  <si>
    <t>% increase</t>
  </si>
  <si>
    <t>Dieter Schwarz (Lidl/Kaufland stores)</t>
  </si>
  <si>
    <t>April 2020 ($bn)</t>
  </si>
  <si>
    <t>Jan 2021 ($bn)</t>
  </si>
  <si>
    <t>https://www.bloomberg.com/billionaires/profiles/karl-albrecht/</t>
  </si>
  <si>
    <t>https://www.bloomberg.com/billionaires/profiles/beate-heister/</t>
  </si>
  <si>
    <t>https://www.bloomberg.com/billionaires/profiles/dieter-schwarz/</t>
  </si>
  <si>
    <t>Sources:</t>
  </si>
  <si>
    <t>Source:</t>
  </si>
  <si>
    <t>Wealth increases of owners (privately-owned supermarkets)</t>
  </si>
  <si>
    <t>Beate Heister (Aldi North and Aldi South)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</si>
</sst>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0.0%"/>
    <numFmt numFmtId="166" formatCode="#,##0.0000"/>
  </numFmts>
  <fonts count="10">
    <font>
      <sz val="8"/>
      <color theme="1"/>
      <name val="Roboto"/>
      <family val="2"/>
    </font>
    <font>
      <b/>
      <sz val="11"/>
      <color rgb="FF1D4D45"/>
      <name val="Roboto"/>
    </font>
    <font>
      <b/>
      <sz val="8"/>
      <color theme="1"/>
      <name val="Roboto"/>
    </font>
    <font>
      <i/>
      <sz val="8"/>
      <color theme="1"/>
      <name val="Roboto"/>
    </font>
    <font>
      <sz val="8"/>
      <name val="Roboto"/>
      <family val="2"/>
    </font>
    <font>
      <b/>
      <sz val="8"/>
      <color rgb="FF1D4D45"/>
      <name val="Roboto"/>
    </font>
    <font>
      <sz val="8"/>
      <color theme="1"/>
      <name val="Roboto"/>
      <family val="2"/>
    </font>
    <font>
      <u/>
      <sz val="8"/>
      <color theme="10"/>
      <name val="Roboto"/>
      <family val="2"/>
    </font>
    <font>
      <b/>
      <u/>
      <sz val="8"/>
      <color theme="1"/>
      <name val="Roboto"/>
    </font>
    <font>
      <sz val="8"/>
      <color theme="1"/>
      <name val="Roboto"/>
    </font>
  </fonts>
  <fills count="4">
    <fill>
      <patternFill patternType="none"/>
    </fill>
    <fill>
      <patternFill patternType="gray125"/>
    </fill>
    <fill>
      <patternFill patternType="solid">
        <fgColor rgb="FFA1CA47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rgb="FF1D4D45"/>
      </top>
      <bottom style="medium">
        <color rgb="FF1D4D45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1D4D4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2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2" fillId="0" borderId="0" xfId="0" applyFont="1"/>
    <xf numFmtId="165" fontId="2" fillId="0" borderId="0" xfId="0" applyNumberFormat="1" applyFont="1" applyAlignment="1">
      <alignment horizontal="right"/>
    </xf>
    <xf numFmtId="0" fontId="0" fillId="3" borderId="0" xfId="0" applyFill="1"/>
    <xf numFmtId="165" fontId="0" fillId="3" borderId="0" xfId="0" applyNumberFormat="1" applyFill="1" applyAlignment="1">
      <alignment horizontal="right"/>
    </xf>
    <xf numFmtId="0" fontId="0" fillId="3" borderId="2" xfId="0" applyFill="1" applyBorder="1"/>
    <xf numFmtId="165" fontId="0" fillId="3" borderId="2" xfId="0" applyNumberFormat="1" applyFill="1" applyBorder="1" applyAlignment="1">
      <alignment horizontal="right"/>
    </xf>
    <xf numFmtId="165" fontId="0" fillId="0" borderId="0" xfId="0" applyNumberFormat="1"/>
    <xf numFmtId="0" fontId="0" fillId="0" borderId="0" xfId="0" quotePrefix="1"/>
    <xf numFmtId="0" fontId="3" fillId="0" borderId="0" xfId="0" applyFont="1"/>
    <xf numFmtId="165" fontId="0" fillId="0" borderId="0" xfId="0" applyNumberFormat="1" applyAlignment="1">
      <alignment horizontal="right"/>
    </xf>
    <xf numFmtId="0" fontId="2" fillId="0" borderId="3" xfId="0" applyFont="1" applyBorder="1"/>
    <xf numFmtId="165" fontId="2" fillId="0" borderId="3" xfId="0" applyNumberFormat="1" applyFont="1" applyBorder="1"/>
    <xf numFmtId="3" fontId="2" fillId="0" borderId="0" xfId="0" applyNumberFormat="1" applyFont="1" applyAlignment="1">
      <alignment horizontal="right"/>
    </xf>
    <xf numFmtId="3" fontId="0" fillId="3" borderId="0" xfId="0" applyNumberFormat="1" applyFill="1" applyAlignment="1">
      <alignment horizontal="right"/>
    </xf>
    <xf numFmtId="9" fontId="0" fillId="0" borderId="0" xfId="0" applyNumberFormat="1"/>
    <xf numFmtId="3" fontId="0" fillId="3" borderId="2" xfId="0" applyNumberFormat="1" applyFill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0" fillId="3" borderId="2" xfId="0" applyNumberFormat="1" applyFill="1" applyBorder="1" applyAlignment="1">
      <alignment horizontal="right"/>
    </xf>
    <xf numFmtId="3" fontId="2" fillId="0" borderId="3" xfId="0" applyNumberFormat="1" applyFont="1" applyBorder="1"/>
    <xf numFmtId="3" fontId="0" fillId="0" borderId="0" xfId="0" applyNumberFormat="1"/>
    <xf numFmtId="9" fontId="2" fillId="0" borderId="0" xfId="0" applyNumberFormat="1" applyFont="1" applyAlignment="1">
      <alignment horizontal="right"/>
    </xf>
    <xf numFmtId="9" fontId="0" fillId="3" borderId="0" xfId="0" applyNumberFormat="1" applyFill="1" applyAlignment="1">
      <alignment horizontal="right"/>
    </xf>
    <xf numFmtId="10" fontId="2" fillId="0" borderId="0" xfId="0" applyNumberFormat="1" applyFont="1" applyAlignment="1">
      <alignment horizontal="right"/>
    </xf>
    <xf numFmtId="10" fontId="0" fillId="3" borderId="0" xfId="0" applyNumberFormat="1" applyFill="1" applyAlignment="1">
      <alignment horizontal="right"/>
    </xf>
    <xf numFmtId="10" fontId="4" fillId="3" borderId="2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9" fontId="2" fillId="0" borderId="0" xfId="0" applyNumberFormat="1" applyFont="1"/>
    <xf numFmtId="1" fontId="0" fillId="0" borderId="0" xfId="0" applyNumberFormat="1"/>
    <xf numFmtId="9" fontId="0" fillId="3" borderId="2" xfId="0" applyNumberForma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3" fontId="0" fillId="3" borderId="6" xfId="0" applyNumberFormat="1" applyFill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0" fillId="3" borderId="7" xfId="0" applyNumberFormat="1" applyFill="1" applyBorder="1" applyAlignment="1">
      <alignment horizontal="right"/>
    </xf>
    <xf numFmtId="3" fontId="0" fillId="3" borderId="8" xfId="0" applyNumberFormat="1" applyFill="1" applyBorder="1" applyAlignment="1">
      <alignment horizontal="right"/>
    </xf>
    <xf numFmtId="3" fontId="2" fillId="0" borderId="9" xfId="0" applyNumberFormat="1" applyFont="1" applyBorder="1"/>
    <xf numFmtId="3" fontId="2" fillId="0" borderId="3" xfId="0" applyNumberFormat="1" applyFont="1" applyBorder="1" applyAlignment="1">
      <alignment horizontal="right"/>
    </xf>
    <xf numFmtId="0" fontId="2" fillId="0" borderId="0" xfId="0" applyFont="1" applyBorder="1"/>
    <xf numFmtId="3" fontId="2" fillId="0" borderId="0" xfId="0" applyNumberFormat="1" applyFont="1" applyBorder="1" applyAlignment="1">
      <alignment horizontal="right"/>
    </xf>
    <xf numFmtId="0" fontId="0" fillId="0" borderId="0" xfId="0" applyFill="1" applyBorder="1"/>
    <xf numFmtId="3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3" fontId="0" fillId="0" borderId="0" xfId="0" applyNumberFormat="1" applyFill="1" applyBorder="1"/>
    <xf numFmtId="3" fontId="2" fillId="0" borderId="2" xfId="0" applyNumberFormat="1" applyFont="1" applyBorder="1" applyAlignment="1">
      <alignment horizontal="right"/>
    </xf>
    <xf numFmtId="9" fontId="0" fillId="0" borderId="0" xfId="2" applyFont="1"/>
    <xf numFmtId="0" fontId="0" fillId="0" borderId="10" xfId="0" applyBorder="1"/>
    <xf numFmtId="164" fontId="0" fillId="0" borderId="0" xfId="1" applyFont="1"/>
    <xf numFmtId="0" fontId="0" fillId="0" borderId="0" xfId="0" applyBorder="1"/>
    <xf numFmtId="9" fontId="0" fillId="0" borderId="0" xfId="2" applyNumberFormat="1" applyFont="1"/>
    <xf numFmtId="0" fontId="7" fillId="0" borderId="0" xfId="3"/>
    <xf numFmtId="17" fontId="2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/>
    <xf numFmtId="164" fontId="0" fillId="0" borderId="10" xfId="1" applyFont="1" applyBorder="1"/>
    <xf numFmtId="164" fontId="0" fillId="0" borderId="0" xfId="1" applyFont="1" applyBorder="1"/>
    <xf numFmtId="3" fontId="9" fillId="0" borderId="0" xfId="0" applyNumberFormat="1" applyFont="1" applyAlignment="1">
      <alignment horizontal="right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209"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loomberg.com/billionaires/profiles/dieter-schwarz/" TargetMode="External"/><Relationship Id="rId2" Type="http://schemas.openxmlformats.org/officeDocument/2006/relationships/hyperlink" Target="https://www.bloomberg.com/billionaires/profiles/beate-heister/" TargetMode="External"/><Relationship Id="rId1" Type="http://schemas.openxmlformats.org/officeDocument/2006/relationships/hyperlink" Target="https://www.bloomberg.com/billionaires/profiles/karl-albrecht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52875-0BC3-4CC6-B204-AC9F13B5F7C9}">
  <sheetPr>
    <tabColor theme="4" tint="-0.249977111117893"/>
  </sheetPr>
  <dimension ref="A1:AH185"/>
  <sheetViews>
    <sheetView tabSelected="1" topLeftCell="A155" zoomScale="130" zoomScaleNormal="130" workbookViewId="0">
      <selection activeCell="D186" sqref="D186"/>
    </sheetView>
  </sheetViews>
  <sheetFormatPr defaultColWidth="8.7109375" defaultRowHeight="10.199999999999999"/>
  <cols>
    <col min="1" max="1" width="59" customWidth="1"/>
    <col min="2" max="2" width="17.42578125" customWidth="1"/>
    <col min="3" max="3" width="14.7109375" customWidth="1"/>
    <col min="4" max="4" width="11.42578125" customWidth="1"/>
    <col min="5" max="5" width="11.7109375" customWidth="1"/>
    <col min="6" max="6" width="11.42578125" customWidth="1"/>
    <col min="7" max="7" width="12.42578125" customWidth="1"/>
    <col min="8" max="8" width="13" customWidth="1"/>
    <col min="9" max="9" width="13.28515625" customWidth="1"/>
    <col min="10" max="14" width="11.7109375" bestFit="1" customWidth="1"/>
    <col min="16" max="16" width="21.7109375" bestFit="1" customWidth="1"/>
    <col min="17" max="17" width="28.7109375" bestFit="1" customWidth="1"/>
    <col min="25" max="25" width="14.42578125" bestFit="1" customWidth="1"/>
  </cols>
  <sheetData>
    <row r="1" spans="1:24" ht="10.8" thickBot="1"/>
    <row r="2" spans="1:24" ht="14.4" thickBo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</row>
    <row r="3" spans="1:24">
      <c r="A3" s="3" t="s">
        <v>14</v>
      </c>
      <c r="B3" s="4">
        <v>6.3282662559432046E-2</v>
      </c>
      <c r="C3" s="4">
        <v>5.047968578971096E-2</v>
      </c>
      <c r="D3" s="4">
        <v>5.7604562737642695E-2</v>
      </c>
      <c r="E3" s="4">
        <v>5.0220583791623863E-2</v>
      </c>
      <c r="F3" s="4">
        <v>0.14674392240836376</v>
      </c>
      <c r="G3" s="4">
        <v>0.17088568801716209</v>
      </c>
      <c r="H3" s="4">
        <v>6.8128707531907251E-2</v>
      </c>
      <c r="I3" s="4">
        <v>0.12786281505351593</v>
      </c>
      <c r="J3" s="4"/>
      <c r="K3" s="4"/>
      <c r="L3" s="4"/>
      <c r="M3" s="4"/>
      <c r="N3" s="4"/>
    </row>
    <row r="4" spans="1:24">
      <c r="A4" s="5" t="s">
        <v>15</v>
      </c>
      <c r="B4" s="6">
        <v>-1.2184954787405333E-3</v>
      </c>
      <c r="C4" s="6">
        <v>4.5568100185489069E-3</v>
      </c>
      <c r="D4" s="6">
        <v>1.0881268673212485E-2</v>
      </c>
      <c r="E4" s="6">
        <v>1.8987890523395334E-2</v>
      </c>
      <c r="F4" s="6">
        <v>0.10132271734942844</v>
      </c>
      <c r="G4" s="6">
        <v>0.21416983307005921</v>
      </c>
      <c r="H4" s="6">
        <v>0.11151396305205008</v>
      </c>
      <c r="I4" s="6">
        <v>9.2518010096999115E-2</v>
      </c>
      <c r="J4" s="6"/>
      <c r="K4" s="6"/>
      <c r="L4" s="6"/>
      <c r="M4" s="6"/>
      <c r="N4" s="6"/>
    </row>
    <row r="5" spans="1:24">
      <c r="A5" s="3" t="s">
        <v>16</v>
      </c>
      <c r="B5" s="4">
        <v>7.276860130322782E-2</v>
      </c>
      <c r="C5" s="4">
        <v>7.3514415500139041E-2</v>
      </c>
      <c r="D5" s="4">
        <v>6.9509806129112173E-2</v>
      </c>
      <c r="E5" s="4">
        <v>5.6203484559012251E-2</v>
      </c>
      <c r="F5" s="4">
        <v>0.10385354277319481</v>
      </c>
      <c r="G5" s="4">
        <v>7.2711571675302178E-2</v>
      </c>
      <c r="H5" s="4">
        <v>0.12389995368226026</v>
      </c>
      <c r="I5" s="4">
        <v>0.16652267818574518</v>
      </c>
      <c r="J5" s="4"/>
      <c r="K5" s="4"/>
      <c r="L5" s="4"/>
      <c r="M5" s="4"/>
      <c r="N5" s="4"/>
    </row>
    <row r="6" spans="1:24">
      <c r="A6" s="5" t="s">
        <v>17</v>
      </c>
      <c r="B6" s="6">
        <v>-9.4743965711707623E-2</v>
      </c>
      <c r="C6" s="6">
        <v>-1.2486082392237918E-2</v>
      </c>
      <c r="D6" s="6">
        <v>1.0728766730058403E-2</v>
      </c>
      <c r="E6" s="6">
        <v>1.0913558832032377E-2</v>
      </c>
      <c r="F6" s="6">
        <v>2.8550069417251134E-2</v>
      </c>
      <c r="G6" s="6">
        <v>0.11537945290059337</v>
      </c>
      <c r="H6" s="6">
        <v>8.2398466344788313E-2</v>
      </c>
      <c r="I6" s="6">
        <v>6.2844069493100729E-2</v>
      </c>
      <c r="J6" s="6"/>
      <c r="K6" s="6"/>
      <c r="L6" s="6"/>
      <c r="M6" s="6"/>
      <c r="N6" s="6"/>
    </row>
    <row r="7" spans="1:24">
      <c r="A7" s="3" t="s">
        <v>18</v>
      </c>
      <c r="B7" s="4">
        <v>1.0066020050533808E-2</v>
      </c>
      <c r="C7" s="4">
        <v>1.8347548973661976E-2</v>
      </c>
      <c r="D7" s="4">
        <v>2.4797027879641886E-2</v>
      </c>
      <c r="E7" s="4">
        <v>2.0735916076459082E-2</v>
      </c>
      <c r="F7" s="4">
        <v>8.6318337704256676E-2</v>
      </c>
      <c r="G7" s="4">
        <v>5.6490025081110895E-2</v>
      </c>
      <c r="H7" s="4">
        <v>5.2480252517755233E-2</v>
      </c>
      <c r="I7" s="4">
        <v>7.3465988099187474E-2</v>
      </c>
      <c r="J7" s="4"/>
      <c r="K7" s="4"/>
      <c r="L7" s="4"/>
      <c r="M7" s="4"/>
      <c r="N7" s="4"/>
    </row>
    <row r="8" spans="1:24">
      <c r="A8" s="5" t="s">
        <v>19</v>
      </c>
      <c r="B8" s="6"/>
      <c r="C8" s="6"/>
      <c r="D8" s="6"/>
      <c r="E8" s="6"/>
      <c r="F8" s="6"/>
      <c r="G8" s="6"/>
      <c r="H8" s="6"/>
      <c r="I8" s="6"/>
      <c r="J8" s="6">
        <v>1.0632281416129485E-2</v>
      </c>
      <c r="K8" s="6">
        <v>3.5227272727271774E-3</v>
      </c>
      <c r="L8" s="6">
        <v>-2.5741466144376002E-2</v>
      </c>
      <c r="M8" s="6">
        <v>-1.0984033518287806E-2</v>
      </c>
      <c r="N8" s="6">
        <v>1.8265364732912071E-2</v>
      </c>
    </row>
    <row r="9" spans="1:24">
      <c r="A9" s="3" t="s">
        <v>20</v>
      </c>
      <c r="B9" s="4"/>
      <c r="C9" s="4"/>
      <c r="D9" s="4"/>
      <c r="E9" s="4"/>
      <c r="F9" s="4"/>
      <c r="G9" s="4"/>
      <c r="H9" s="4"/>
      <c r="I9" s="4"/>
      <c r="J9" s="4">
        <v>4.9232551404576608E-3</v>
      </c>
      <c r="K9" s="4">
        <v>-1.9832088318899599E-3</v>
      </c>
      <c r="L9" s="4">
        <v>1.1527377521614035E-3</v>
      </c>
      <c r="M9" s="4">
        <v>-1.0796847055706382E-2</v>
      </c>
      <c r="N9" s="4">
        <v>1.5687967760506627E-2</v>
      </c>
    </row>
    <row r="10" spans="1:24">
      <c r="A10" s="7" t="s">
        <v>21</v>
      </c>
      <c r="B10" s="8"/>
      <c r="C10" s="8"/>
      <c r="D10" s="8"/>
      <c r="E10" s="8"/>
      <c r="F10" s="8"/>
      <c r="G10" s="8"/>
      <c r="H10" s="8"/>
      <c r="I10" s="8"/>
      <c r="J10" s="8">
        <v>0.10369074569527337</v>
      </c>
      <c r="K10" s="8">
        <v>-0.1015314804310834</v>
      </c>
      <c r="L10" s="8">
        <v>2.0946638903564629E-2</v>
      </c>
      <c r="M10" s="8">
        <v>7.225028058361449E-3</v>
      </c>
      <c r="N10" s="8">
        <v>-0.11208182399318134</v>
      </c>
    </row>
    <row r="11" spans="1:24" ht="10.8" thickBot="1"/>
    <row r="12" spans="1:24" ht="14.4" thickBot="1">
      <c r="A12" s="1" t="s">
        <v>22</v>
      </c>
      <c r="B12" s="2" t="s">
        <v>1</v>
      </c>
      <c r="C12" s="2" t="s">
        <v>2</v>
      </c>
      <c r="D12" s="2" t="s">
        <v>3</v>
      </c>
      <c r="E12" s="2" t="s">
        <v>4</v>
      </c>
      <c r="F12" s="2" t="s">
        <v>5</v>
      </c>
      <c r="G12" s="2" t="s">
        <v>6</v>
      </c>
      <c r="H12" s="2" t="s">
        <v>7</v>
      </c>
      <c r="I12" s="2" t="s">
        <v>8</v>
      </c>
      <c r="J12" s="2" t="s">
        <v>9</v>
      </c>
      <c r="K12" s="2" t="s">
        <v>10</v>
      </c>
      <c r="L12" s="2" t="s">
        <v>11</v>
      </c>
      <c r="M12" s="2" t="s">
        <v>12</v>
      </c>
      <c r="N12" s="2" t="s">
        <v>13</v>
      </c>
      <c r="P12" s="2" t="s">
        <v>23</v>
      </c>
      <c r="Q12" s="2" t="s">
        <v>24</v>
      </c>
    </row>
    <row r="13" spans="1:24">
      <c r="A13" s="3" t="s">
        <v>14</v>
      </c>
      <c r="B13" s="4">
        <v>1.0564779240410656E-2</v>
      </c>
      <c r="C13" s="4">
        <v>1.0417100827459395E-2</v>
      </c>
      <c r="D13" s="4">
        <v>2.1172798082684244E-2</v>
      </c>
      <c r="E13" s="4">
        <v>2.5840491644800442E-2</v>
      </c>
      <c r="F13" s="4">
        <v>0.122</v>
      </c>
      <c r="G13" s="4">
        <v>0.16400000000000001</v>
      </c>
      <c r="H13" s="4">
        <v>0.105</v>
      </c>
      <c r="I13" s="4">
        <v>0.11</v>
      </c>
      <c r="J13" s="4"/>
      <c r="K13" s="4"/>
      <c r="L13" s="4"/>
      <c r="M13" s="4"/>
      <c r="N13" s="4"/>
      <c r="P13" s="9">
        <v>1.9143463518314693E-2</v>
      </c>
      <c r="Q13" s="9">
        <v>0.12633333333333333</v>
      </c>
    </row>
    <row r="14" spans="1:24">
      <c r="A14" s="5" t="s">
        <v>15</v>
      </c>
      <c r="B14" s="6">
        <v>0.01</v>
      </c>
      <c r="C14" s="6">
        <v>1.4999999999999999E-2</v>
      </c>
      <c r="D14" s="6">
        <v>2.4E-2</v>
      </c>
      <c r="E14" s="6">
        <v>2.7000000000000003E-2</v>
      </c>
      <c r="F14" s="6">
        <v>1.9E-2</v>
      </c>
      <c r="G14" s="6">
        <v>0.26500000000000001</v>
      </c>
      <c r="H14" s="6">
        <v>0.13800000000000001</v>
      </c>
      <c r="I14" s="6">
        <v>0.123</v>
      </c>
      <c r="J14" s="6"/>
      <c r="K14" s="6"/>
      <c r="L14" s="6"/>
      <c r="M14" s="6"/>
      <c r="N14" s="6"/>
      <c r="P14" s="9">
        <v>2.2000000000000002E-2</v>
      </c>
      <c r="Q14" s="9">
        <v>0.17533333333333334</v>
      </c>
    </row>
    <row r="15" spans="1:24">
      <c r="A15" s="3" t="s">
        <v>16</v>
      </c>
      <c r="B15" s="4">
        <v>6.7000000000000004E-2</v>
      </c>
      <c r="C15" s="4">
        <v>5.6000000000000001E-2</v>
      </c>
      <c r="D15" s="4">
        <v>5.0999999999999997E-2</v>
      </c>
      <c r="E15" s="4">
        <v>0.05</v>
      </c>
      <c r="F15" s="4">
        <v>7.9000000000000001E-2</v>
      </c>
      <c r="G15" s="4">
        <v>7.8E-2</v>
      </c>
      <c r="H15" s="4">
        <v>0.14099999999999999</v>
      </c>
      <c r="I15" s="4">
        <v>0.17100000000000001</v>
      </c>
      <c r="J15" s="4"/>
      <c r="K15" s="4"/>
      <c r="L15" s="4"/>
      <c r="M15" s="4"/>
      <c r="N15" s="4"/>
      <c r="P15" s="9">
        <v>5.2333333333333336E-2</v>
      </c>
      <c r="Q15" s="9">
        <v>0.13</v>
      </c>
      <c r="X15" s="10"/>
    </row>
    <row r="16" spans="1:24">
      <c r="A16" s="5" t="s">
        <v>17</v>
      </c>
      <c r="B16" s="6">
        <v>1.9E-2</v>
      </c>
      <c r="C16" s="6">
        <v>1.4999999999999999E-2</v>
      </c>
      <c r="D16" s="6">
        <v>2.1999999999999999E-2</v>
      </c>
      <c r="E16" s="6">
        <v>2.5000000000000001E-2</v>
      </c>
      <c r="F16" s="6">
        <v>0.02</v>
      </c>
      <c r="G16" s="6">
        <v>0.19</v>
      </c>
      <c r="H16" s="6">
        <v>0.14599999999999999</v>
      </c>
      <c r="I16" s="6">
        <v>0.109</v>
      </c>
      <c r="J16" s="6"/>
      <c r="K16" s="6"/>
      <c r="L16" s="6"/>
      <c r="M16" s="6"/>
      <c r="N16" s="6"/>
      <c r="P16" s="9">
        <v>2.0666666666666667E-2</v>
      </c>
      <c r="Q16" s="9">
        <v>0.14833333333333332</v>
      </c>
    </row>
    <row r="17" spans="1:22">
      <c r="A17" s="3" t="s">
        <v>18</v>
      </c>
      <c r="B17" s="4">
        <v>2.9000000000000001E-2</v>
      </c>
      <c r="C17" s="4">
        <v>2.5999999999999999E-2</v>
      </c>
      <c r="D17" s="4">
        <v>2.8000000000000001E-2</v>
      </c>
      <c r="E17" s="4">
        <v>1.7999999999999999E-2</v>
      </c>
      <c r="F17" s="4">
        <v>0.10299999999999999</v>
      </c>
      <c r="G17" s="4">
        <v>9.9000000000000005E-2</v>
      </c>
      <c r="H17" s="4">
        <v>7.0999999999999994E-2</v>
      </c>
      <c r="I17" s="4">
        <v>8.5999999999999993E-2</v>
      </c>
      <c r="J17" s="4"/>
      <c r="K17" s="4"/>
      <c r="L17" s="4"/>
      <c r="M17" s="4"/>
      <c r="N17" s="4"/>
      <c r="P17" s="9">
        <v>2.3999999999999997E-2</v>
      </c>
      <c r="Q17" s="9">
        <v>8.533333333333333E-2</v>
      </c>
    </row>
    <row r="18" spans="1:22">
      <c r="A18" s="5" t="s">
        <v>19</v>
      </c>
      <c r="B18" s="6">
        <v>3.7999999999999999E-2</v>
      </c>
      <c r="C18" s="6">
        <v>2.3E-2</v>
      </c>
      <c r="D18" s="6">
        <v>-1.9E-2</v>
      </c>
      <c r="E18" s="6">
        <v>-1.2E-2</v>
      </c>
      <c r="F18" s="6">
        <v>-2.1000000000000001E-2</v>
      </c>
      <c r="G18" s="6">
        <v>5.7000000000000002E-2</v>
      </c>
      <c r="H18" s="6">
        <v>0.123</v>
      </c>
      <c r="I18" s="6">
        <v>7.8E-2</v>
      </c>
      <c r="J18" s="6">
        <v>4.5999999999999999E-2</v>
      </c>
      <c r="K18" s="6">
        <v>2E-3</v>
      </c>
      <c r="L18" s="6">
        <v>-1.7000000000000001E-2</v>
      </c>
      <c r="M18" s="6">
        <v>8.6999999999999994E-2</v>
      </c>
      <c r="N18" s="6">
        <v>8.4000000000000005E-2</v>
      </c>
      <c r="P18" s="9">
        <v>-2.6666666666666666E-3</v>
      </c>
      <c r="Q18" s="9">
        <v>8.6000000000000007E-2</v>
      </c>
    </row>
    <row r="19" spans="1:22">
      <c r="A19" s="3" t="s">
        <v>20</v>
      </c>
      <c r="B19" s="4">
        <v>-8.9999999999999993E-3</v>
      </c>
      <c r="C19" s="4">
        <v>-1.6E-2</v>
      </c>
      <c r="D19" s="4">
        <v>-2E-3</v>
      </c>
      <c r="E19" s="4">
        <v>-7.0000000000000001E-3</v>
      </c>
      <c r="F19" s="4">
        <v>1.2999999999999999E-2</v>
      </c>
      <c r="G19" s="4">
        <v>8.2000000000000003E-2</v>
      </c>
      <c r="H19" s="4">
        <v>5.0999999999999997E-2</v>
      </c>
      <c r="I19" s="4">
        <v>8.5999999999999993E-2</v>
      </c>
      <c r="J19" s="4">
        <v>-9.9999999999999985E-3</v>
      </c>
      <c r="K19" s="4">
        <v>-0.01</v>
      </c>
      <c r="L19" s="4">
        <v>2.9999999999999996E-3</v>
      </c>
      <c r="M19" s="4">
        <v>6.9000000000000006E-2</v>
      </c>
      <c r="N19" s="4">
        <v>9.5000000000000001E-2</v>
      </c>
      <c r="P19" s="9">
        <v>-8.3333333333333332E-3</v>
      </c>
      <c r="Q19" s="9">
        <v>7.2999999999999995E-2</v>
      </c>
      <c r="V19" s="9"/>
    </row>
    <row r="20" spans="1:22">
      <c r="A20" s="7" t="s">
        <v>21</v>
      </c>
      <c r="B20" s="8">
        <v>8.9999999999999993E-3</v>
      </c>
      <c r="C20" s="8">
        <v>2E-3</v>
      </c>
      <c r="D20" s="8">
        <v>-8.9999999999999993E-3</v>
      </c>
      <c r="E20" s="8">
        <v>2E-3</v>
      </c>
      <c r="F20" s="8">
        <v>2E-3</v>
      </c>
      <c r="G20" s="8">
        <v>7.9000000000000001E-2</v>
      </c>
      <c r="H20" s="8">
        <v>5.1999999999999998E-2</v>
      </c>
      <c r="I20" s="8">
        <v>5.7000000000000002E-2</v>
      </c>
      <c r="J20" s="8">
        <v>7.0000000000000001E-3</v>
      </c>
      <c r="K20" s="8">
        <v>-4.0000000000000001E-3</v>
      </c>
      <c r="L20" s="8">
        <v>2E-3</v>
      </c>
      <c r="M20" s="8">
        <v>6.5000000000000002E-2</v>
      </c>
      <c r="N20" s="8">
        <v>0.06</v>
      </c>
      <c r="P20" s="9">
        <v>-1.6666666666666663E-3</v>
      </c>
      <c r="Q20" s="9">
        <v>6.2666666666666662E-2</v>
      </c>
    </row>
    <row r="21" spans="1:22">
      <c r="A21" s="11" t="s">
        <v>25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 t="s">
        <v>26</v>
      </c>
      <c r="P21" s="14">
        <f>+AVERAGE(P13:P20)</f>
        <v>1.5684599606456E-2</v>
      </c>
      <c r="Q21" s="14">
        <f>+AVERAGE(Q13:Q20)</f>
        <v>0.11087499999999999</v>
      </c>
    </row>
    <row r="23" spans="1:22" ht="10.8" thickBot="1"/>
    <row r="24" spans="1:22" ht="14.4" thickBot="1">
      <c r="A24" s="1" t="s">
        <v>28</v>
      </c>
      <c r="B24" s="2">
        <v>2015</v>
      </c>
      <c r="C24" s="2">
        <v>2016</v>
      </c>
      <c r="D24" s="2">
        <v>2017</v>
      </c>
      <c r="E24" s="2">
        <v>2018</v>
      </c>
      <c r="F24" s="2">
        <v>2019</v>
      </c>
      <c r="G24" s="2">
        <v>2020</v>
      </c>
      <c r="Q24" s="44"/>
      <c r="R24" s="45"/>
      <c r="S24" s="45"/>
      <c r="T24" s="45"/>
      <c r="U24" s="45"/>
      <c r="V24" s="45"/>
    </row>
    <row r="25" spans="1:22">
      <c r="A25" s="3" t="s">
        <v>14</v>
      </c>
      <c r="B25" s="15">
        <v>4329</v>
      </c>
      <c r="C25" s="15">
        <v>4714</v>
      </c>
      <c r="D25" s="15">
        <v>4577</v>
      </c>
      <c r="E25" s="15">
        <v>4989</v>
      </c>
      <c r="F25" s="15">
        <v>4356</v>
      </c>
      <c r="G25" s="15">
        <v>6024</v>
      </c>
      <c r="H25" s="22"/>
      <c r="Q25" s="42"/>
      <c r="R25" s="43"/>
      <c r="S25" s="43"/>
      <c r="T25" s="43"/>
      <c r="U25" s="43"/>
      <c r="V25" s="43"/>
    </row>
    <row r="26" spans="1:22">
      <c r="A26" s="5" t="s">
        <v>15</v>
      </c>
      <c r="B26" s="16">
        <v>4685.8639999999996</v>
      </c>
      <c r="C26" s="16">
        <v>3492.143</v>
      </c>
      <c r="D26" s="16">
        <v>2802.3780000000002</v>
      </c>
      <c r="E26" s="16">
        <v>17345.968000000001</v>
      </c>
      <c r="F26" s="59">
        <v>28945</v>
      </c>
      <c r="G26" s="16" t="s">
        <v>64</v>
      </c>
      <c r="K26" s="17"/>
      <c r="L26" s="17"/>
      <c r="M26" s="17"/>
      <c r="N26" s="17"/>
      <c r="O26" s="17"/>
      <c r="Q26" s="42"/>
      <c r="R26" s="46"/>
      <c r="S26" s="46"/>
      <c r="T26" s="46"/>
      <c r="U26" s="46"/>
      <c r="V26" s="46"/>
    </row>
    <row r="27" spans="1:22">
      <c r="A27" s="3" t="s">
        <v>16</v>
      </c>
      <c r="B27" s="15">
        <v>6340.393</v>
      </c>
      <c r="C27" s="15">
        <v>6503.2759999999998</v>
      </c>
      <c r="D27" s="15">
        <v>6620.9690000000001</v>
      </c>
      <c r="E27" s="15">
        <v>7409</v>
      </c>
      <c r="F27" s="15">
        <v>8016.2</v>
      </c>
      <c r="G27" s="15">
        <v>8280</v>
      </c>
      <c r="P27" s="17"/>
    </row>
    <row r="28" spans="1:22">
      <c r="A28" s="5" t="s">
        <v>17</v>
      </c>
      <c r="B28" s="16">
        <v>11746.391</v>
      </c>
      <c r="C28" s="16">
        <v>13217.392</v>
      </c>
      <c r="D28" s="16">
        <v>11534.377</v>
      </c>
      <c r="E28" s="16">
        <v>12037.871999999999</v>
      </c>
      <c r="F28" s="16">
        <v>21129.648000000001</v>
      </c>
      <c r="G28" s="16">
        <v>22374</v>
      </c>
      <c r="H28" s="15"/>
      <c r="K28" s="17"/>
      <c r="L28" s="17"/>
      <c r="M28" s="17"/>
      <c r="N28" s="17"/>
      <c r="O28" s="17"/>
    </row>
    <row r="29" spans="1:22">
      <c r="A29" s="3" t="s">
        <v>18</v>
      </c>
      <c r="B29" s="15">
        <v>19808.796999999999</v>
      </c>
      <c r="C29" s="15">
        <v>22352.143</v>
      </c>
      <c r="D29" s="15">
        <v>22791.276000000002</v>
      </c>
      <c r="E29" s="15">
        <v>23618.233</v>
      </c>
      <c r="F29" s="15">
        <v>22105.35</v>
      </c>
      <c r="G29" s="15">
        <v>22754</v>
      </c>
      <c r="H29" s="22"/>
      <c r="K29" s="17"/>
      <c r="L29" s="17"/>
      <c r="M29" s="17"/>
      <c r="N29" s="17"/>
      <c r="O29" s="17"/>
    </row>
    <row r="30" spans="1:22">
      <c r="A30" s="5" t="s">
        <v>19</v>
      </c>
      <c r="B30" s="16">
        <v>2252</v>
      </c>
      <c r="C30" s="16">
        <v>2794</v>
      </c>
      <c r="D30" s="16">
        <v>5957</v>
      </c>
      <c r="E30" s="16">
        <v>4502</v>
      </c>
      <c r="F30" s="16">
        <v>4189</v>
      </c>
      <c r="G30" s="16" t="s">
        <v>64</v>
      </c>
      <c r="K30" s="17"/>
      <c r="L30" s="17"/>
      <c r="M30" s="17"/>
      <c r="N30" s="17"/>
      <c r="O30" s="17"/>
    </row>
    <row r="31" spans="1:22">
      <c r="A31" s="3" t="s">
        <v>20</v>
      </c>
      <c r="B31" s="15">
        <v>2802</v>
      </c>
      <c r="C31" s="15">
        <v>2354</v>
      </c>
      <c r="D31" s="15">
        <v>3630</v>
      </c>
      <c r="E31" s="15">
        <v>3569</v>
      </c>
      <c r="F31" s="15">
        <v>3117</v>
      </c>
      <c r="G31" s="15" t="s">
        <v>64</v>
      </c>
      <c r="K31" s="17"/>
      <c r="L31" s="17"/>
      <c r="M31" s="17"/>
      <c r="N31" s="17"/>
      <c r="O31" s="17"/>
    </row>
    <row r="32" spans="1:22">
      <c r="A32" s="7" t="s">
        <v>21</v>
      </c>
      <c r="B32" s="18">
        <v>4632</v>
      </c>
      <c r="C32" s="18">
        <v>4147</v>
      </c>
      <c r="D32" s="18">
        <v>5113</v>
      </c>
      <c r="E32" s="18">
        <v>4600</v>
      </c>
      <c r="F32" s="18">
        <v>6425</v>
      </c>
      <c r="G32" s="18" t="s">
        <v>64</v>
      </c>
      <c r="K32" s="17"/>
      <c r="L32" s="17"/>
      <c r="M32" s="17"/>
      <c r="N32" s="17"/>
      <c r="O32" s="17"/>
    </row>
    <row r="33" spans="1:21">
      <c r="G33" s="15" t="s">
        <v>65</v>
      </c>
    </row>
    <row r="34" spans="1:21" ht="10.8" thickBot="1"/>
    <row r="35" spans="1:21" ht="14.4" thickBot="1">
      <c r="A35" s="1" t="s">
        <v>29</v>
      </c>
      <c r="B35" s="2" t="s">
        <v>5</v>
      </c>
      <c r="C35" s="2" t="s">
        <v>6</v>
      </c>
      <c r="D35" s="2" t="s">
        <v>7</v>
      </c>
      <c r="E35" s="2" t="s">
        <v>8</v>
      </c>
      <c r="F35" s="2" t="s">
        <v>11</v>
      </c>
      <c r="G35" s="2" t="s">
        <v>12</v>
      </c>
      <c r="H35" s="2" t="s">
        <v>13</v>
      </c>
      <c r="Q35" s="1" t="s">
        <v>30</v>
      </c>
      <c r="R35" s="2"/>
      <c r="T35" s="1" t="s">
        <v>31</v>
      </c>
      <c r="U35" s="2"/>
    </row>
    <row r="36" spans="1:21">
      <c r="A36" s="3" t="s">
        <v>14</v>
      </c>
      <c r="B36" s="15">
        <v>70</v>
      </c>
      <c r="C36" s="15">
        <v>260</v>
      </c>
      <c r="D36" s="15">
        <v>140</v>
      </c>
      <c r="E36" s="15">
        <v>210</v>
      </c>
      <c r="F36" s="15" t="s">
        <v>27</v>
      </c>
      <c r="G36" s="15" t="s">
        <v>27</v>
      </c>
      <c r="H36" s="15" t="s">
        <v>27</v>
      </c>
      <c r="Q36" s="3" t="s">
        <v>14</v>
      </c>
      <c r="R36" s="15">
        <v>771.93600000000004</v>
      </c>
      <c r="T36" s="3" t="s">
        <v>32</v>
      </c>
      <c r="U36" s="19">
        <v>1.1352</v>
      </c>
    </row>
    <row r="37" spans="1:21">
      <c r="A37" s="5" t="s">
        <v>15</v>
      </c>
      <c r="B37" s="16" t="s">
        <v>27</v>
      </c>
      <c r="C37" s="16">
        <v>615</v>
      </c>
      <c r="D37" s="16">
        <v>135</v>
      </c>
      <c r="E37" s="16">
        <v>250</v>
      </c>
      <c r="F37" s="16" t="s">
        <v>27</v>
      </c>
      <c r="G37" s="16" t="s">
        <v>27</v>
      </c>
      <c r="H37" s="16" t="s">
        <v>27</v>
      </c>
      <c r="Q37" s="5" t="s">
        <v>15</v>
      </c>
      <c r="R37" s="16">
        <v>1000</v>
      </c>
      <c r="T37" s="7" t="s">
        <v>33</v>
      </c>
      <c r="U37" s="20">
        <v>1.2664</v>
      </c>
    </row>
    <row r="38" spans="1:21">
      <c r="A38" s="3" t="s">
        <v>16</v>
      </c>
      <c r="B38" s="15" t="s">
        <v>27</v>
      </c>
      <c r="C38" s="15">
        <v>283</v>
      </c>
      <c r="D38" s="15">
        <v>281</v>
      </c>
      <c r="E38" s="15">
        <v>212</v>
      </c>
      <c r="F38" s="15" t="s">
        <v>27</v>
      </c>
      <c r="G38" s="15" t="s">
        <v>27</v>
      </c>
      <c r="H38" s="15" t="s">
        <v>27</v>
      </c>
      <c r="Q38" s="3" t="s">
        <v>16</v>
      </c>
      <c r="R38" s="15">
        <v>776</v>
      </c>
    </row>
    <row r="39" spans="1:21">
      <c r="A39" s="5" t="s">
        <v>17</v>
      </c>
      <c r="B39" s="16" t="s">
        <v>27</v>
      </c>
      <c r="C39" s="16">
        <v>830</v>
      </c>
      <c r="D39" s="16">
        <v>470</v>
      </c>
      <c r="E39" s="16">
        <v>1275</v>
      </c>
      <c r="F39" s="16" t="s">
        <v>27</v>
      </c>
      <c r="G39" s="16" t="s">
        <v>27</v>
      </c>
      <c r="H39" s="16" t="s">
        <v>27</v>
      </c>
      <c r="Q39" s="5" t="s">
        <v>17</v>
      </c>
      <c r="R39" s="16">
        <v>2575</v>
      </c>
    </row>
    <row r="40" spans="1:21">
      <c r="A40" s="3" t="s">
        <v>18</v>
      </c>
      <c r="B40" s="15">
        <v>900</v>
      </c>
      <c r="C40" s="15">
        <v>1500</v>
      </c>
      <c r="D40" s="15">
        <v>600</v>
      </c>
      <c r="E40" s="15">
        <v>1100</v>
      </c>
      <c r="F40" s="15" t="s">
        <v>27</v>
      </c>
      <c r="G40" s="15" t="s">
        <v>27</v>
      </c>
      <c r="H40" s="15" t="s">
        <v>27</v>
      </c>
      <c r="Q40" s="3" t="s">
        <v>18</v>
      </c>
      <c r="R40" s="15">
        <v>4100</v>
      </c>
    </row>
    <row r="41" spans="1:21">
      <c r="A41" s="5" t="s">
        <v>19</v>
      </c>
      <c r="B41" s="16" t="s">
        <v>27</v>
      </c>
      <c r="C41" s="16" t="s">
        <v>27</v>
      </c>
      <c r="D41" s="16" t="s">
        <v>27</v>
      </c>
      <c r="E41" s="16" t="s">
        <v>27</v>
      </c>
      <c r="F41" s="16" t="s">
        <v>27</v>
      </c>
      <c r="G41" s="16">
        <v>155</v>
      </c>
      <c r="H41" s="16">
        <v>135</v>
      </c>
      <c r="Q41" s="5" t="s">
        <v>19</v>
      </c>
      <c r="R41" s="16">
        <v>367.25599999999997</v>
      </c>
    </row>
    <row r="42" spans="1:21">
      <c r="A42" s="3" t="s">
        <v>20</v>
      </c>
      <c r="B42" s="15" t="s">
        <v>27</v>
      </c>
      <c r="C42" s="15" t="s">
        <v>27</v>
      </c>
      <c r="D42" s="15" t="s">
        <v>27</v>
      </c>
      <c r="E42" s="15" t="s">
        <v>27</v>
      </c>
      <c r="F42" s="15" t="s">
        <v>27</v>
      </c>
      <c r="G42" s="15">
        <v>291</v>
      </c>
      <c r="H42" s="15">
        <v>194</v>
      </c>
      <c r="Q42" s="3" t="s">
        <v>20</v>
      </c>
      <c r="R42" s="15">
        <v>614.20399999999995</v>
      </c>
    </row>
    <row r="43" spans="1:21">
      <c r="A43" s="7" t="s">
        <v>21</v>
      </c>
      <c r="B43" s="18" t="s">
        <v>27</v>
      </c>
      <c r="C43" s="18" t="s">
        <v>27</v>
      </c>
      <c r="D43" s="18" t="s">
        <v>27</v>
      </c>
      <c r="E43" s="18" t="s">
        <v>27</v>
      </c>
      <c r="F43" s="18" t="s">
        <v>27</v>
      </c>
      <c r="G43" s="18">
        <v>533</v>
      </c>
      <c r="H43" s="18">
        <v>359</v>
      </c>
      <c r="Q43" s="7" t="s">
        <v>21</v>
      </c>
      <c r="R43" s="18">
        <v>1129.6288</v>
      </c>
    </row>
    <row r="44" spans="1:21">
      <c r="A44" s="3" t="s">
        <v>34</v>
      </c>
      <c r="Q44" s="13" t="s">
        <v>26</v>
      </c>
      <c r="R44" s="21">
        <f>+SUM(R36:R43)</f>
        <v>11334.024799999999</v>
      </c>
    </row>
    <row r="45" spans="1:21" ht="10.8" thickBot="1">
      <c r="K45" s="22"/>
    </row>
    <row r="46" spans="1:21" ht="14.4" thickBot="1">
      <c r="A46" s="1" t="s">
        <v>35</v>
      </c>
      <c r="B46" s="2" t="s">
        <v>5</v>
      </c>
      <c r="C46" s="2" t="s">
        <v>6</v>
      </c>
      <c r="D46" s="2" t="s">
        <v>7</v>
      </c>
      <c r="E46" s="2" t="s">
        <v>8</v>
      </c>
      <c r="F46" s="2" t="s">
        <v>11</v>
      </c>
      <c r="G46" s="2" t="s">
        <v>12</v>
      </c>
      <c r="H46" s="2" t="s">
        <v>13</v>
      </c>
      <c r="Q46" s="1" t="s">
        <v>36</v>
      </c>
      <c r="R46" s="2"/>
    </row>
    <row r="47" spans="1:21">
      <c r="A47" s="3" t="s">
        <v>14</v>
      </c>
      <c r="B47" s="15">
        <v>964</v>
      </c>
      <c r="C47" s="15">
        <v>1004</v>
      </c>
      <c r="D47" s="15">
        <v>207</v>
      </c>
      <c r="E47" s="15">
        <v>17</v>
      </c>
      <c r="F47" s="15" t="s">
        <v>27</v>
      </c>
      <c r="G47" s="15" t="s">
        <v>27</v>
      </c>
      <c r="H47" s="15" t="s">
        <v>27</v>
      </c>
      <c r="Q47" s="3" t="s">
        <v>14</v>
      </c>
      <c r="R47" s="15">
        <v>2488.3584000000001</v>
      </c>
    </row>
    <row r="48" spans="1:21">
      <c r="A48" s="5" t="s">
        <v>15</v>
      </c>
      <c r="B48" s="16">
        <v>281</v>
      </c>
      <c r="C48" s="16">
        <v>971.79999999999927</v>
      </c>
      <c r="D48" s="16">
        <v>512.89999999999964</v>
      </c>
      <c r="E48" s="16">
        <v>257.89999999999964</v>
      </c>
      <c r="F48" s="16" t="s">
        <v>27</v>
      </c>
      <c r="G48" s="16" t="s">
        <v>27</v>
      </c>
      <c r="H48" s="16" t="s">
        <v>27</v>
      </c>
      <c r="Q48" s="5" t="s">
        <v>15</v>
      </c>
      <c r="R48" s="16">
        <v>1742.5999999999985</v>
      </c>
    </row>
    <row r="49" spans="1:18">
      <c r="A49" s="3" t="s">
        <v>16</v>
      </c>
      <c r="B49" s="15">
        <v>1266</v>
      </c>
      <c r="C49" s="15">
        <v>1179</v>
      </c>
      <c r="D49" s="15">
        <v>1929</v>
      </c>
      <c r="E49" s="15">
        <v>1452</v>
      </c>
      <c r="F49" s="15" t="s">
        <v>27</v>
      </c>
      <c r="G49" s="15" t="s">
        <v>27</v>
      </c>
      <c r="H49" s="15" t="s">
        <v>27</v>
      </c>
      <c r="Q49" s="3" t="s">
        <v>16</v>
      </c>
      <c r="R49" s="15">
        <v>4560</v>
      </c>
    </row>
    <row r="50" spans="1:18">
      <c r="A50" s="5" t="s">
        <v>17</v>
      </c>
      <c r="B50" s="16">
        <v>537</v>
      </c>
      <c r="C50" s="16">
        <v>1326</v>
      </c>
      <c r="D50" s="16">
        <v>820</v>
      </c>
      <c r="E50" s="16">
        <v>801</v>
      </c>
      <c r="F50" s="16" t="s">
        <v>27</v>
      </c>
      <c r="G50" s="16" t="s">
        <v>27</v>
      </c>
      <c r="H50" s="16" t="s">
        <v>27</v>
      </c>
      <c r="Q50" s="5" t="s">
        <v>17</v>
      </c>
      <c r="R50" s="16">
        <v>2947</v>
      </c>
    </row>
    <row r="51" spans="1:18">
      <c r="A51" s="3" t="s">
        <v>18</v>
      </c>
      <c r="B51" s="15">
        <v>5224</v>
      </c>
      <c r="C51" s="15">
        <v>6059</v>
      </c>
      <c r="D51" s="15">
        <v>5778</v>
      </c>
      <c r="E51" s="15">
        <v>5487</v>
      </c>
      <c r="F51" s="15" t="s">
        <v>27</v>
      </c>
      <c r="G51" s="15" t="s">
        <v>27</v>
      </c>
      <c r="H51" s="15" t="s">
        <v>27</v>
      </c>
      <c r="Q51" s="3" t="s">
        <v>18</v>
      </c>
      <c r="R51" s="15">
        <v>22548</v>
      </c>
    </row>
    <row r="52" spans="1:18">
      <c r="A52" s="5" t="s">
        <v>19</v>
      </c>
      <c r="B52" s="15" t="s">
        <v>27</v>
      </c>
      <c r="C52" s="15" t="s">
        <v>27</v>
      </c>
      <c r="D52" s="15" t="s">
        <v>27</v>
      </c>
      <c r="E52" s="15" t="s">
        <v>27</v>
      </c>
      <c r="F52" s="16">
        <v>275</v>
      </c>
      <c r="G52" s="16">
        <v>190</v>
      </c>
      <c r="H52" s="16">
        <v>64</v>
      </c>
      <c r="Q52" s="5" t="s">
        <v>19</v>
      </c>
      <c r="R52" s="16">
        <v>321.66559999999998</v>
      </c>
    </row>
    <row r="53" spans="1:18">
      <c r="A53" s="3" t="s">
        <v>20</v>
      </c>
      <c r="B53" s="15" t="s">
        <v>27</v>
      </c>
      <c r="C53" s="15" t="s">
        <v>27</v>
      </c>
      <c r="D53" s="15" t="s">
        <v>27</v>
      </c>
      <c r="E53" s="15" t="s">
        <v>27</v>
      </c>
      <c r="F53" s="15">
        <v>412</v>
      </c>
      <c r="G53" s="15">
        <v>43</v>
      </c>
      <c r="H53" s="15">
        <v>17</v>
      </c>
      <c r="Q53" s="3" t="s">
        <v>20</v>
      </c>
      <c r="R53" s="15">
        <v>75.983999999999995</v>
      </c>
    </row>
    <row r="54" spans="1:18">
      <c r="A54" s="7" t="s">
        <v>21</v>
      </c>
      <c r="B54" s="47" t="s">
        <v>27</v>
      </c>
      <c r="C54" s="47" t="s">
        <v>27</v>
      </c>
      <c r="D54" s="47" t="s">
        <v>27</v>
      </c>
      <c r="E54" s="47" t="s">
        <v>27</v>
      </c>
      <c r="F54" s="18">
        <v>1384</v>
      </c>
      <c r="G54" s="18">
        <v>1007</v>
      </c>
      <c r="H54" s="18">
        <v>729</v>
      </c>
      <c r="Q54" s="7" t="s">
        <v>21</v>
      </c>
      <c r="R54" s="18">
        <v>2198.4704000000002</v>
      </c>
    </row>
    <row r="55" spans="1:18">
      <c r="Q55" s="13" t="s">
        <v>26</v>
      </c>
      <c r="R55" s="21">
        <f>+SUM(R47:R54)</f>
        <v>36882.078399999999</v>
      </c>
    </row>
    <row r="56" spans="1:18" ht="10.8" thickBot="1">
      <c r="A56" s="11"/>
    </row>
    <row r="57" spans="1:18" ht="14.4" thickBot="1">
      <c r="A57" s="1" t="s">
        <v>37</v>
      </c>
      <c r="B57" s="2" t="s">
        <v>5</v>
      </c>
      <c r="C57" s="2" t="s">
        <v>6</v>
      </c>
      <c r="D57" s="2" t="s">
        <v>7</v>
      </c>
      <c r="E57" s="2" t="s">
        <v>8</v>
      </c>
      <c r="F57" s="2" t="s">
        <v>11</v>
      </c>
      <c r="G57" s="2" t="s">
        <v>12</v>
      </c>
      <c r="H57" s="2" t="s">
        <v>13</v>
      </c>
    </row>
    <row r="58" spans="1:18">
      <c r="A58" s="3" t="s">
        <v>14</v>
      </c>
      <c r="B58" s="15">
        <v>18208</v>
      </c>
      <c r="C58" s="15">
        <v>19103</v>
      </c>
      <c r="D58" s="15">
        <v>17826</v>
      </c>
      <c r="E58" s="15">
        <v>19600</v>
      </c>
      <c r="F58" s="15"/>
      <c r="G58" s="15"/>
      <c r="H58" s="15"/>
    </row>
    <row r="59" spans="1:18">
      <c r="A59" s="5" t="s">
        <v>15</v>
      </c>
      <c r="B59" s="16">
        <v>15436.8</v>
      </c>
      <c r="C59" s="16">
        <v>22751.599999999999</v>
      </c>
      <c r="D59" s="16">
        <v>15757.6</v>
      </c>
      <c r="E59" s="16">
        <v>15408</v>
      </c>
      <c r="F59" s="16"/>
      <c r="G59" s="16"/>
      <c r="H59" s="16"/>
    </row>
    <row r="60" spans="1:18">
      <c r="A60" s="3" t="s">
        <v>16</v>
      </c>
      <c r="B60" s="15">
        <v>39072</v>
      </c>
      <c r="C60" s="15">
        <v>37266</v>
      </c>
      <c r="D60" s="15">
        <v>53383</v>
      </c>
      <c r="E60" s="15">
        <v>43208</v>
      </c>
      <c r="F60" s="15"/>
      <c r="G60" s="15"/>
      <c r="H60" s="15"/>
    </row>
    <row r="61" spans="1:18">
      <c r="A61" s="5" t="s">
        <v>17</v>
      </c>
      <c r="B61" s="16">
        <v>28893</v>
      </c>
      <c r="C61" s="16">
        <v>41549</v>
      </c>
      <c r="D61" s="16">
        <v>30489</v>
      </c>
      <c r="E61" s="16">
        <v>29732</v>
      </c>
      <c r="F61" s="16"/>
      <c r="G61" s="16"/>
      <c r="H61" s="16"/>
    </row>
    <row r="62" spans="1:18">
      <c r="A62" s="3" t="s">
        <v>18</v>
      </c>
      <c r="B62" s="15">
        <v>134622</v>
      </c>
      <c r="C62" s="15">
        <v>137742</v>
      </c>
      <c r="D62" s="15">
        <v>134708</v>
      </c>
      <c r="E62" s="15">
        <v>152079</v>
      </c>
      <c r="F62" s="15"/>
      <c r="G62" s="15"/>
      <c r="H62" s="15"/>
    </row>
    <row r="63" spans="1:18">
      <c r="A63" s="5" t="s">
        <v>19</v>
      </c>
      <c r="B63" s="16"/>
      <c r="C63" s="16"/>
      <c r="D63" s="16"/>
      <c r="E63" s="16"/>
      <c r="F63" s="16">
        <v>8705</v>
      </c>
      <c r="G63" s="16">
        <v>8734</v>
      </c>
      <c r="H63" s="16">
        <v>8864</v>
      </c>
    </row>
    <row r="64" spans="1:18">
      <c r="A64" s="3" t="s">
        <v>20</v>
      </c>
      <c r="B64" s="15"/>
      <c r="C64" s="15"/>
      <c r="D64" s="15"/>
      <c r="E64" s="15"/>
      <c r="F64" s="15">
        <v>13896</v>
      </c>
      <c r="G64" s="15">
        <v>14934</v>
      </c>
      <c r="H64" s="15">
        <v>14114</v>
      </c>
    </row>
    <row r="65" spans="1:23">
      <c r="A65" s="7" t="s">
        <v>21</v>
      </c>
      <c r="B65" s="18"/>
      <c r="C65" s="18"/>
      <c r="D65" s="18"/>
      <c r="E65" s="18"/>
      <c r="F65" s="18">
        <v>32851</v>
      </c>
      <c r="G65" s="18">
        <v>28718</v>
      </c>
      <c r="H65" s="18">
        <v>29169</v>
      </c>
    </row>
    <row r="66" spans="1:23" ht="10.8" thickBot="1">
      <c r="A66" s="11"/>
    </row>
    <row r="67" spans="1:23" ht="14.4" thickBot="1">
      <c r="A67" s="1" t="s">
        <v>38</v>
      </c>
      <c r="B67" s="2" t="s">
        <v>39</v>
      </c>
    </row>
    <row r="68" spans="1:23">
      <c r="A68" s="3" t="s">
        <v>16</v>
      </c>
      <c r="B68" s="25">
        <v>5.7972313737794812E-3</v>
      </c>
    </row>
    <row r="69" spans="1:23">
      <c r="A69" s="5" t="s">
        <v>18</v>
      </c>
      <c r="B69" s="26">
        <v>7.332545233756177E-3</v>
      </c>
    </row>
    <row r="70" spans="1:23">
      <c r="A70" s="3" t="s">
        <v>14</v>
      </c>
      <c r="B70" s="25">
        <v>9.0985723269598733E-3</v>
      </c>
    </row>
    <row r="71" spans="1:23">
      <c r="A71" s="5" t="s">
        <v>15</v>
      </c>
      <c r="B71" s="26">
        <v>1.8546957186204031E-2</v>
      </c>
    </row>
    <row r="72" spans="1:23">
      <c r="A72" s="3" t="s">
        <v>19</v>
      </c>
      <c r="B72" s="25">
        <v>1.6479145357426981E-2</v>
      </c>
    </row>
    <row r="73" spans="1:23">
      <c r="A73" s="5" t="s">
        <v>17</v>
      </c>
      <c r="B73" s="26">
        <v>2.5302151911172251E-2</v>
      </c>
    </row>
    <row r="74" spans="1:23">
      <c r="A74" s="3" t="s">
        <v>21</v>
      </c>
      <c r="B74" s="25">
        <v>1.5409331974363848E-2</v>
      </c>
    </row>
    <row r="75" spans="1:23">
      <c r="A75" s="7" t="s">
        <v>20</v>
      </c>
      <c r="B75" s="27">
        <v>1.6696502340952907E-2</v>
      </c>
    </row>
    <row r="76" spans="1:23" ht="10.8" thickBot="1">
      <c r="A76" s="11"/>
    </row>
    <row r="77" spans="1:23" ht="10.8" thickBot="1">
      <c r="Q77" s="28" t="s">
        <v>40</v>
      </c>
      <c r="R77" s="29">
        <v>2015</v>
      </c>
      <c r="S77" s="29">
        <v>2016</v>
      </c>
      <c r="T77" s="29">
        <v>2017</v>
      </c>
      <c r="U77" s="29">
        <v>2018</v>
      </c>
      <c r="V77" s="29">
        <v>2019</v>
      </c>
      <c r="W77" s="29">
        <v>2020</v>
      </c>
    </row>
    <row r="78" spans="1:23">
      <c r="Q78" s="3" t="s">
        <v>33</v>
      </c>
      <c r="R78" s="19">
        <v>1.521875426429752</v>
      </c>
      <c r="S78" s="19">
        <v>1.338430478929979</v>
      </c>
      <c r="T78" s="19">
        <v>1.3021106124861006</v>
      </c>
      <c r="U78" s="19">
        <v>1.3277332794804109</v>
      </c>
      <c r="V78" s="19">
        <v>1.2784539169225622</v>
      </c>
      <c r="W78" s="19">
        <v>1.2837000000000001</v>
      </c>
    </row>
    <row r="79" spans="1:23">
      <c r="Q79" s="7" t="s">
        <v>32</v>
      </c>
      <c r="R79" s="20">
        <v>1.1110383658254717</v>
      </c>
      <c r="S79" s="20">
        <v>1.1066037963918303</v>
      </c>
      <c r="T79" s="20">
        <v>1.1300721077293561</v>
      </c>
      <c r="U79" s="20">
        <v>1.1807472022235719</v>
      </c>
      <c r="V79" s="20">
        <v>1.1194379829589798</v>
      </c>
      <c r="W79" s="20">
        <v>1.1419999999999999</v>
      </c>
    </row>
    <row r="80" spans="1:23" ht="10.8" thickBot="1"/>
    <row r="81" spans="1:31" ht="14.4" thickBot="1">
      <c r="A81" s="1" t="s">
        <v>41</v>
      </c>
      <c r="B81" s="2">
        <v>2015</v>
      </c>
      <c r="C81" s="2">
        <v>2016</v>
      </c>
      <c r="D81" s="2">
        <v>2017</v>
      </c>
      <c r="E81" s="2">
        <v>2018</v>
      </c>
      <c r="F81" s="2">
        <v>2019</v>
      </c>
      <c r="G81" s="2">
        <v>2020</v>
      </c>
      <c r="Q81" s="1" t="s">
        <v>42</v>
      </c>
      <c r="R81" s="2">
        <v>2015</v>
      </c>
      <c r="S81" s="2">
        <v>2016</v>
      </c>
      <c r="T81" s="2">
        <v>2017</v>
      </c>
      <c r="U81" s="2">
        <v>2018</v>
      </c>
      <c r="V81" s="2">
        <v>2019</v>
      </c>
      <c r="W81" s="2">
        <v>2020</v>
      </c>
    </row>
    <row r="82" spans="1:31">
      <c r="A82" s="3" t="s">
        <v>14</v>
      </c>
      <c r="B82" s="15">
        <v>425.36</v>
      </c>
      <c r="C82" s="15">
        <v>725.04</v>
      </c>
      <c r="D82" s="15">
        <v>773.64</v>
      </c>
      <c r="E82" s="15">
        <v>781.19999999999993</v>
      </c>
      <c r="F82" s="15">
        <v>829.3</v>
      </c>
      <c r="G82" s="15">
        <v>960</v>
      </c>
      <c r="Q82" s="3" t="s">
        <v>14</v>
      </c>
      <c r="R82" s="15">
        <v>472.59127928752264</v>
      </c>
      <c r="S82" s="15">
        <v>802.33201653593255</v>
      </c>
      <c r="T82" s="15">
        <v>874.26898542373897</v>
      </c>
      <c r="U82" s="15">
        <v>922.39971437705424</v>
      </c>
      <c r="V82" s="15">
        <v>928.34991926788189</v>
      </c>
      <c r="W82" s="15">
        <v>1096.32</v>
      </c>
    </row>
    <row r="83" spans="1:31">
      <c r="A83" s="5" t="s">
        <v>15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93.7</v>
      </c>
      <c r="Q83" s="5" t="s">
        <v>15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93.7</v>
      </c>
    </row>
    <row r="84" spans="1:31">
      <c r="A84" s="3" t="s">
        <v>16</v>
      </c>
      <c r="B84" s="15" t="s">
        <v>64</v>
      </c>
      <c r="C84" s="15">
        <v>746</v>
      </c>
      <c r="D84" s="15">
        <v>3904</v>
      </c>
      <c r="E84" s="15">
        <v>689</v>
      </c>
      <c r="F84" s="15">
        <v>1038</v>
      </c>
      <c r="G84" s="15">
        <v>6189</v>
      </c>
      <c r="Q84" s="3" t="s">
        <v>16</v>
      </c>
      <c r="R84" s="15" t="s">
        <v>64</v>
      </c>
      <c r="S84" s="15">
        <v>746</v>
      </c>
      <c r="T84" s="15">
        <v>3904</v>
      </c>
      <c r="U84" s="15">
        <v>689</v>
      </c>
      <c r="V84" s="15">
        <v>1038</v>
      </c>
      <c r="W84" s="15">
        <v>6189</v>
      </c>
    </row>
    <row r="85" spans="1:31">
      <c r="A85" s="5" t="s">
        <v>17</v>
      </c>
      <c r="B85" s="16">
        <v>385</v>
      </c>
      <c r="C85" s="16">
        <v>429</v>
      </c>
      <c r="D85" s="16">
        <v>443</v>
      </c>
      <c r="E85" s="16">
        <v>437</v>
      </c>
      <c r="F85" s="16">
        <v>486</v>
      </c>
      <c r="G85" s="16">
        <v>534</v>
      </c>
      <c r="Q85" s="5" t="s">
        <v>17</v>
      </c>
      <c r="R85" s="16">
        <v>385</v>
      </c>
      <c r="S85" s="16">
        <v>429</v>
      </c>
      <c r="T85" s="16">
        <v>443</v>
      </c>
      <c r="U85" s="16">
        <v>437</v>
      </c>
      <c r="V85" s="16">
        <v>486</v>
      </c>
      <c r="W85" s="16">
        <v>534</v>
      </c>
    </row>
    <row r="86" spans="1:31">
      <c r="A86" s="3" t="s">
        <v>18</v>
      </c>
      <c r="B86" s="15">
        <v>6294</v>
      </c>
      <c r="C86" s="15">
        <v>6216</v>
      </c>
      <c r="D86" s="15">
        <v>6124</v>
      </c>
      <c r="E86" s="15">
        <v>6102</v>
      </c>
      <c r="F86" s="15">
        <v>6048</v>
      </c>
      <c r="G86" s="15">
        <v>6116</v>
      </c>
      <c r="Q86" s="3" t="s">
        <v>18</v>
      </c>
      <c r="R86" s="15">
        <v>6294</v>
      </c>
      <c r="S86" s="15">
        <v>6216</v>
      </c>
      <c r="T86" s="15">
        <v>6124</v>
      </c>
      <c r="U86" s="15">
        <v>6102</v>
      </c>
      <c r="V86" s="15">
        <v>6048</v>
      </c>
      <c r="W86" s="15">
        <v>6166.2000000000007</v>
      </c>
    </row>
    <row r="87" spans="1:31">
      <c r="A87" s="5" t="s">
        <v>19</v>
      </c>
      <c r="B87" s="16">
        <v>120.9928334114</v>
      </c>
      <c r="C87" s="16">
        <v>127.65056000000001</v>
      </c>
      <c r="D87" s="16">
        <v>240.62702999999999</v>
      </c>
      <c r="E87" s="16">
        <v>303.17105000000004</v>
      </c>
      <c r="F87" s="16">
        <v>211.23211000000001</v>
      </c>
      <c r="G87" s="16">
        <v>268</v>
      </c>
      <c r="Q87" s="5" t="s">
        <v>19</v>
      </c>
      <c r="R87" s="16">
        <v>184.13601994291832</v>
      </c>
      <c r="S87" s="16">
        <v>170.85140015648005</v>
      </c>
      <c r="T87" s="16">
        <v>313.32300941401127</v>
      </c>
      <c r="U87" s="16">
        <v>402.53029246001967</v>
      </c>
      <c r="V87" s="16">
        <v>270.05051840931753</v>
      </c>
      <c r="W87" s="16">
        <v>344.03160000000003</v>
      </c>
    </row>
    <row r="88" spans="1:31">
      <c r="A88" s="3" t="s">
        <v>20</v>
      </c>
      <c r="B88" s="15">
        <v>232.38479999999998</v>
      </c>
      <c r="C88" s="15">
        <v>205.542</v>
      </c>
      <c r="D88" s="15">
        <v>222.95519999999999</v>
      </c>
      <c r="E88" s="15">
        <v>241.6833</v>
      </c>
      <c r="F88" s="15">
        <v>72.844200000000001</v>
      </c>
      <c r="G88" s="15">
        <v>395.92919999999998</v>
      </c>
      <c r="Q88" s="3" t="s">
        <v>20</v>
      </c>
      <c r="R88" s="15">
        <v>353.66071659579262</v>
      </c>
      <c r="S88" s="15">
        <v>275.10367750022573</v>
      </c>
      <c r="T88" s="15">
        <v>290.31233202896107</v>
      </c>
      <c r="U88" s="15">
        <v>320.89096050464798</v>
      </c>
      <c r="V88" s="15">
        <v>93.127952815090509</v>
      </c>
      <c r="W88" s="15">
        <v>508.25431404</v>
      </c>
    </row>
    <row r="89" spans="1:31">
      <c r="A89" s="7" t="s">
        <v>21</v>
      </c>
      <c r="B89" s="18">
        <v>0</v>
      </c>
      <c r="C89" s="18">
        <v>0</v>
      </c>
      <c r="D89" s="18">
        <v>276.81</v>
      </c>
      <c r="E89" s="18">
        <v>563.69260000000008</v>
      </c>
      <c r="F89" s="18">
        <v>894.90599999999995</v>
      </c>
      <c r="G89" s="18">
        <v>5718</v>
      </c>
      <c r="Q89" s="5" t="s">
        <v>21</v>
      </c>
      <c r="R89" s="18">
        <v>0</v>
      </c>
      <c r="S89" s="18">
        <v>0</v>
      </c>
      <c r="T89" s="18">
        <v>360.43723864227752</v>
      </c>
      <c r="U89" s="18">
        <v>748.43342441683956</v>
      </c>
      <c r="V89" s="18">
        <v>1144.0960809775024</v>
      </c>
      <c r="W89" s="18">
        <v>7340.1966000000002</v>
      </c>
    </row>
    <row r="90" spans="1:31">
      <c r="Q90" s="13" t="s">
        <v>26</v>
      </c>
      <c r="R90" s="21">
        <v>7689.3880158262336</v>
      </c>
      <c r="S90" s="21">
        <v>8639.2870941926376</v>
      </c>
      <c r="T90" s="21">
        <v>12309.34156550899</v>
      </c>
      <c r="U90" s="21">
        <v>9622.2543917585626</v>
      </c>
      <c r="V90" s="21">
        <v>10007.624471469793</v>
      </c>
      <c r="W90" s="21">
        <v>22271.70251404</v>
      </c>
      <c r="X90" s="30"/>
    </row>
    <row r="91" spans="1:31" ht="10.8" thickBot="1">
      <c r="R91" s="22"/>
      <c r="S91" s="22"/>
      <c r="T91" s="22"/>
      <c r="U91" s="22"/>
      <c r="V91" s="22"/>
      <c r="W91" s="22"/>
    </row>
    <row r="92" spans="1:31" ht="14.4" thickBot="1">
      <c r="A92" s="1" t="s">
        <v>43</v>
      </c>
      <c r="B92" s="2">
        <v>2015</v>
      </c>
      <c r="C92" s="2">
        <v>2016</v>
      </c>
      <c r="D92" s="2">
        <v>2017</v>
      </c>
      <c r="E92" s="2">
        <v>2018</v>
      </c>
      <c r="F92" s="2">
        <v>2019</v>
      </c>
      <c r="G92" s="2">
        <v>2020</v>
      </c>
      <c r="Q92" s="1" t="s">
        <v>44</v>
      </c>
      <c r="R92" s="2">
        <v>2015</v>
      </c>
      <c r="S92" s="2">
        <v>2016</v>
      </c>
      <c r="T92" s="2">
        <v>2017</v>
      </c>
      <c r="U92" s="2">
        <v>2018</v>
      </c>
      <c r="V92" s="2">
        <v>2019</v>
      </c>
      <c r="W92" s="2">
        <v>2020</v>
      </c>
      <c r="Y92" s="1" t="s">
        <v>45</v>
      </c>
      <c r="Z92" s="2">
        <v>2015</v>
      </c>
      <c r="AA92" s="2">
        <v>2016</v>
      </c>
      <c r="AB92" s="2">
        <v>2017</v>
      </c>
      <c r="AC92" s="2">
        <v>2018</v>
      </c>
      <c r="AD92" s="2">
        <v>2019</v>
      </c>
      <c r="AE92" s="2">
        <v>2020</v>
      </c>
    </row>
    <row r="93" spans="1:31">
      <c r="A93" s="3" t="s">
        <v>14</v>
      </c>
      <c r="B93" s="15">
        <v>161</v>
      </c>
      <c r="C93" s="15">
        <v>0</v>
      </c>
      <c r="D93" s="15">
        <v>1000</v>
      </c>
      <c r="E93" s="15">
        <v>2000</v>
      </c>
      <c r="F93" s="15">
        <v>1000</v>
      </c>
      <c r="G93" s="15">
        <v>1001</v>
      </c>
      <c r="Q93" s="3" t="s">
        <v>14</v>
      </c>
      <c r="R93" s="15">
        <v>178.87717689790094</v>
      </c>
      <c r="S93" s="15">
        <v>0</v>
      </c>
      <c r="T93" s="15">
        <v>1130.072107729356</v>
      </c>
      <c r="U93" s="15">
        <v>2361.4944044471436</v>
      </c>
      <c r="V93" s="15">
        <v>1119.4379829589798</v>
      </c>
      <c r="W93" s="15">
        <v>1143.1419999999998</v>
      </c>
      <c r="Y93" s="3" t="s">
        <v>14</v>
      </c>
      <c r="Z93" s="15">
        <v>651.46845618542352</v>
      </c>
      <c r="AA93" s="15">
        <v>802.33201653593255</v>
      </c>
      <c r="AB93" s="15">
        <v>2004.341093153095</v>
      </c>
      <c r="AC93" s="15">
        <v>3283.8941188241979</v>
      </c>
      <c r="AD93" s="15">
        <v>2047.7879022268617</v>
      </c>
      <c r="AE93" s="15">
        <v>2239.4619999999995</v>
      </c>
    </row>
    <row r="94" spans="1:31">
      <c r="A94" s="5" t="s">
        <v>15</v>
      </c>
      <c r="B94" s="16">
        <v>0</v>
      </c>
      <c r="C94" s="16">
        <v>0</v>
      </c>
      <c r="D94" s="16">
        <v>0</v>
      </c>
      <c r="E94" s="16">
        <v>0</v>
      </c>
      <c r="F94" s="16">
        <v>0</v>
      </c>
      <c r="G94" s="16">
        <v>1881.2</v>
      </c>
      <c r="Q94" s="5" t="s">
        <v>15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1881.2</v>
      </c>
      <c r="Y94" s="5" t="s">
        <v>15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1974.9</v>
      </c>
    </row>
    <row r="95" spans="1:31">
      <c r="A95" s="3" t="s">
        <v>16</v>
      </c>
      <c r="B95" s="15" t="s">
        <v>64</v>
      </c>
      <c r="C95" s="15">
        <v>486</v>
      </c>
      <c r="D95" s="15">
        <v>469</v>
      </c>
      <c r="E95" s="15">
        <v>328</v>
      </c>
      <c r="F95" s="15">
        <v>247</v>
      </c>
      <c r="G95" s="15">
        <v>196</v>
      </c>
      <c r="Q95" s="3" t="s">
        <v>16</v>
      </c>
      <c r="R95" s="15" t="s">
        <v>64</v>
      </c>
      <c r="S95" s="15">
        <v>486</v>
      </c>
      <c r="T95" s="15">
        <v>469</v>
      </c>
      <c r="U95" s="15">
        <v>328</v>
      </c>
      <c r="V95" s="15">
        <v>247</v>
      </c>
      <c r="W95" s="15">
        <v>196</v>
      </c>
      <c r="Y95" s="3" t="s">
        <v>16</v>
      </c>
      <c r="Z95" s="15"/>
      <c r="AA95" s="15">
        <v>1232</v>
      </c>
      <c r="AB95" s="15">
        <v>4373</v>
      </c>
      <c r="AC95" s="15">
        <v>1017</v>
      </c>
      <c r="AD95" s="15">
        <v>1285</v>
      </c>
      <c r="AE95" s="15">
        <v>6385</v>
      </c>
    </row>
    <row r="96" spans="1:31">
      <c r="A96" s="5" t="s">
        <v>17</v>
      </c>
      <c r="B96" s="16">
        <v>703</v>
      </c>
      <c r="C96" s="16">
        <v>1766</v>
      </c>
      <c r="D96" s="16">
        <v>1633</v>
      </c>
      <c r="E96" s="16">
        <v>2010</v>
      </c>
      <c r="F96" s="16">
        <v>465</v>
      </c>
      <c r="G96" s="16">
        <v>1324</v>
      </c>
      <c r="Q96" s="5" t="s">
        <v>17</v>
      </c>
      <c r="R96" s="16">
        <v>703</v>
      </c>
      <c r="S96" s="16">
        <v>1766</v>
      </c>
      <c r="T96" s="16">
        <v>1633</v>
      </c>
      <c r="U96" s="16">
        <v>2010</v>
      </c>
      <c r="V96" s="16">
        <v>465</v>
      </c>
      <c r="W96" s="16">
        <v>1324</v>
      </c>
      <c r="Y96" s="5" t="s">
        <v>17</v>
      </c>
      <c r="Z96" s="16">
        <v>1088</v>
      </c>
      <c r="AA96" s="16">
        <v>2195</v>
      </c>
      <c r="AB96" s="16">
        <v>2076</v>
      </c>
      <c r="AC96" s="16">
        <v>2447</v>
      </c>
      <c r="AD96" s="16">
        <v>951</v>
      </c>
      <c r="AE96" s="16">
        <v>1858</v>
      </c>
    </row>
    <row r="97" spans="1:32">
      <c r="A97" s="3" t="s">
        <v>18</v>
      </c>
      <c r="B97" s="15">
        <v>4112</v>
      </c>
      <c r="C97" s="15">
        <v>8298</v>
      </c>
      <c r="D97" s="15">
        <v>8296</v>
      </c>
      <c r="E97" s="15">
        <v>7410</v>
      </c>
      <c r="F97" s="15">
        <v>5717</v>
      </c>
      <c r="G97" s="15">
        <v>2625</v>
      </c>
      <c r="Q97" s="3" t="s">
        <v>18</v>
      </c>
      <c r="R97" s="15">
        <v>4112</v>
      </c>
      <c r="S97" s="15">
        <v>8298</v>
      </c>
      <c r="T97" s="15">
        <v>8296</v>
      </c>
      <c r="U97" s="15">
        <v>7410</v>
      </c>
      <c r="V97" s="15">
        <v>5717</v>
      </c>
      <c r="W97" s="15">
        <v>2625</v>
      </c>
      <c r="Y97" s="3" t="s">
        <v>18</v>
      </c>
      <c r="Z97" s="15">
        <v>10406</v>
      </c>
      <c r="AA97" s="15">
        <v>14514</v>
      </c>
      <c r="AB97" s="15">
        <v>14420</v>
      </c>
      <c r="AC97" s="15">
        <v>13512</v>
      </c>
      <c r="AD97" s="15">
        <v>11765</v>
      </c>
      <c r="AE97" s="15">
        <v>8791.2000000000007</v>
      </c>
    </row>
    <row r="98" spans="1:32">
      <c r="A98" s="5" t="s">
        <v>19</v>
      </c>
      <c r="B98" s="16">
        <v>0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Q98" s="5" t="s">
        <v>19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Y98" s="5" t="s">
        <v>19</v>
      </c>
      <c r="Z98" s="16">
        <v>184.13601994291832</v>
      </c>
      <c r="AA98" s="16">
        <v>170.85140015648005</v>
      </c>
      <c r="AB98" s="16">
        <v>313.32300941401127</v>
      </c>
      <c r="AC98" s="16">
        <v>402.53029246001967</v>
      </c>
      <c r="AD98" s="16">
        <v>270.05051840931753</v>
      </c>
      <c r="AE98" s="16">
        <v>344.03160000000003</v>
      </c>
    </row>
    <row r="99" spans="1:32">
      <c r="A99" s="3" t="s">
        <v>20</v>
      </c>
      <c r="B99" s="15">
        <v>0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  <c r="Q99" s="3" t="s">
        <v>20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Y99" s="3" t="s">
        <v>20</v>
      </c>
      <c r="Z99" s="15">
        <v>353.66071659579262</v>
      </c>
      <c r="AA99" s="15">
        <v>275.10367750022573</v>
      </c>
      <c r="AB99" s="15">
        <v>290.31233202896107</v>
      </c>
      <c r="AC99" s="15">
        <v>320.89096050464798</v>
      </c>
      <c r="AD99" s="15">
        <v>93.127952815090509</v>
      </c>
      <c r="AE99" s="15">
        <v>508.25431404</v>
      </c>
    </row>
    <row r="100" spans="1:32">
      <c r="A100" s="7" t="s">
        <v>21</v>
      </c>
      <c r="B100" s="18">
        <v>0</v>
      </c>
      <c r="C100" s="18">
        <v>0</v>
      </c>
      <c r="D100" s="18">
        <v>0</v>
      </c>
      <c r="E100" s="18">
        <v>206</v>
      </c>
      <c r="F100" s="18">
        <v>149</v>
      </c>
      <c r="G100" s="18">
        <v>66</v>
      </c>
      <c r="Q100" s="5" t="s">
        <v>21</v>
      </c>
      <c r="R100" s="18">
        <v>0</v>
      </c>
      <c r="S100" s="18">
        <v>0</v>
      </c>
      <c r="T100" s="18">
        <v>0</v>
      </c>
      <c r="U100" s="18">
        <v>273.51305557296462</v>
      </c>
      <c r="V100" s="18">
        <v>190.48963362146176</v>
      </c>
      <c r="W100" s="18">
        <v>84.72420000000001</v>
      </c>
      <c r="Y100" s="5" t="s">
        <v>21</v>
      </c>
      <c r="Z100" s="18">
        <v>0</v>
      </c>
      <c r="AA100" s="18">
        <v>0</v>
      </c>
      <c r="AB100" s="18">
        <v>360.43723864227752</v>
      </c>
      <c r="AC100" s="18">
        <v>1021.9464799898042</v>
      </c>
      <c r="AD100" s="18">
        <v>1334.5857145989642</v>
      </c>
      <c r="AE100" s="18">
        <v>7424.9207999999999</v>
      </c>
    </row>
    <row r="101" spans="1:32">
      <c r="Q101" s="13" t="s">
        <v>26</v>
      </c>
      <c r="R101" s="21">
        <v>4993.8771768979004</v>
      </c>
      <c r="S101" s="21">
        <v>10550</v>
      </c>
      <c r="T101" s="21">
        <v>11528.072107729357</v>
      </c>
      <c r="U101" s="21">
        <v>12383.007460020108</v>
      </c>
      <c r="V101" s="21">
        <v>7738.9276165804413</v>
      </c>
      <c r="W101" s="21">
        <v>7254.0661999999993</v>
      </c>
      <c r="Y101" s="13" t="s">
        <v>26</v>
      </c>
      <c r="Z101" s="21">
        <v>12683.265192724133</v>
      </c>
      <c r="AA101" s="21">
        <v>19189.287094192638</v>
      </c>
      <c r="AB101" s="21">
        <v>23837.413673238345</v>
      </c>
      <c r="AC101" s="21">
        <v>22005.261851778669</v>
      </c>
      <c r="AD101" s="21">
        <v>17746.552088050234</v>
      </c>
      <c r="AE101" s="21">
        <v>29525.768714039998</v>
      </c>
    </row>
    <row r="102" spans="1:32" ht="10.8" thickBot="1">
      <c r="R102" s="22"/>
      <c r="S102" s="22"/>
      <c r="T102" s="22"/>
      <c r="U102" s="22"/>
      <c r="V102" s="22"/>
      <c r="W102" s="22"/>
      <c r="AA102" s="22"/>
      <c r="AB102" s="22"/>
      <c r="AC102" s="22"/>
      <c r="AD102" s="22"/>
      <c r="AE102" s="22"/>
      <c r="AF102" s="22"/>
    </row>
    <row r="103" spans="1:32" ht="14.4" thickBot="1">
      <c r="A103" s="1" t="s">
        <v>46</v>
      </c>
      <c r="B103" s="2">
        <v>2015</v>
      </c>
      <c r="C103" s="2">
        <v>2016</v>
      </c>
      <c r="D103" s="2">
        <v>2017</v>
      </c>
      <c r="E103" s="2">
        <v>2018</v>
      </c>
      <c r="F103" s="2">
        <v>2019</v>
      </c>
      <c r="G103" s="2">
        <v>2020</v>
      </c>
      <c r="Q103" s="1" t="s">
        <v>47</v>
      </c>
      <c r="R103" s="2">
        <v>2015</v>
      </c>
      <c r="S103" s="2">
        <v>2016</v>
      </c>
      <c r="T103" s="2">
        <v>2017</v>
      </c>
      <c r="U103" s="2">
        <v>2018</v>
      </c>
      <c r="V103" s="2">
        <v>2019</v>
      </c>
      <c r="W103" s="2">
        <v>2020</v>
      </c>
    </row>
    <row r="104" spans="1:32">
      <c r="A104" s="3" t="s">
        <v>14</v>
      </c>
      <c r="B104" s="15">
        <v>851</v>
      </c>
      <c r="C104" s="15">
        <v>830</v>
      </c>
      <c r="D104" s="15">
        <v>1817</v>
      </c>
      <c r="E104" s="15">
        <v>1780</v>
      </c>
      <c r="F104" s="15">
        <v>1766</v>
      </c>
      <c r="G104" s="15">
        <v>1397</v>
      </c>
      <c r="Q104" s="3" t="s">
        <v>14</v>
      </c>
      <c r="R104" s="15">
        <v>945.49364931747641</v>
      </c>
      <c r="S104" s="15">
        <v>918.48115100521909</v>
      </c>
      <c r="T104" s="15">
        <v>2053.3410197442399</v>
      </c>
      <c r="U104" s="15">
        <v>2101.7300199579581</v>
      </c>
      <c r="V104" s="15">
        <v>1976.9274779055584</v>
      </c>
      <c r="W104" s="15">
        <v>1595.3739999999998</v>
      </c>
    </row>
    <row r="105" spans="1:32">
      <c r="A105" s="5" t="s">
        <v>15</v>
      </c>
      <c r="B105" s="16">
        <v>-502.2</v>
      </c>
      <c r="C105" s="16">
        <v>-373.3</v>
      </c>
      <c r="D105" s="16">
        <v>46.3</v>
      </c>
      <c r="E105" s="16">
        <v>131.1</v>
      </c>
      <c r="F105" s="16">
        <v>466.4</v>
      </c>
      <c r="G105" s="16">
        <v>850.2</v>
      </c>
      <c r="Q105" s="5" t="s">
        <v>15</v>
      </c>
      <c r="R105" s="16">
        <v>-502.2</v>
      </c>
      <c r="S105" s="16">
        <v>-373.3</v>
      </c>
      <c r="T105" s="16">
        <v>46.3</v>
      </c>
      <c r="U105" s="16">
        <v>131.1</v>
      </c>
      <c r="V105" s="16">
        <v>466.4</v>
      </c>
      <c r="W105" s="16">
        <v>850.2</v>
      </c>
      <c r="Z105" s="22"/>
      <c r="AA105" s="22"/>
      <c r="AB105" s="22"/>
      <c r="AC105" s="22"/>
      <c r="AD105" s="22"/>
      <c r="AE105" s="22"/>
    </row>
    <row r="106" spans="1:32">
      <c r="A106" s="3" t="s">
        <v>16</v>
      </c>
      <c r="B106" s="15" t="s">
        <v>64</v>
      </c>
      <c r="C106" s="15">
        <v>2350</v>
      </c>
      <c r="D106" s="15">
        <v>2679</v>
      </c>
      <c r="E106" s="15">
        <v>3153</v>
      </c>
      <c r="F106" s="15">
        <v>3536</v>
      </c>
      <c r="G106" s="15">
        <v>4002</v>
      </c>
      <c r="Q106" s="3" t="s">
        <v>16</v>
      </c>
      <c r="R106" s="15" t="s">
        <v>64</v>
      </c>
      <c r="S106" s="15">
        <v>2350</v>
      </c>
      <c r="T106" s="15">
        <v>2679</v>
      </c>
      <c r="U106" s="15">
        <v>3153</v>
      </c>
      <c r="V106" s="15">
        <v>3536</v>
      </c>
      <c r="W106" s="15">
        <v>4002</v>
      </c>
      <c r="Z106" s="22"/>
      <c r="AA106" s="22"/>
      <c r="AB106" s="22"/>
      <c r="AC106" s="22"/>
      <c r="AD106" s="22"/>
      <c r="AE106" s="22"/>
    </row>
    <row r="107" spans="1:32">
      <c r="A107" s="5" t="s">
        <v>17</v>
      </c>
      <c r="B107" s="16">
        <v>2039</v>
      </c>
      <c r="C107" s="16">
        <v>1975</v>
      </c>
      <c r="D107" s="16">
        <v>1907</v>
      </c>
      <c r="E107" s="16">
        <v>3110</v>
      </c>
      <c r="F107" s="16">
        <v>1659</v>
      </c>
      <c r="G107" s="16">
        <v>2585</v>
      </c>
      <c r="Q107" s="5" t="s">
        <v>17</v>
      </c>
      <c r="R107" s="16">
        <v>2039</v>
      </c>
      <c r="S107" s="16">
        <v>1975</v>
      </c>
      <c r="T107" s="16">
        <v>1907</v>
      </c>
      <c r="U107" s="16">
        <v>3110</v>
      </c>
      <c r="V107" s="16">
        <v>1659</v>
      </c>
      <c r="W107" s="16">
        <v>2585</v>
      </c>
      <c r="Y107" s="3"/>
      <c r="Z107" s="30"/>
      <c r="AA107" s="30"/>
      <c r="AB107" s="30"/>
      <c r="AC107" s="30"/>
      <c r="AD107" s="30"/>
      <c r="AE107" s="30"/>
      <c r="AF107" s="3"/>
    </row>
    <row r="108" spans="1:32">
      <c r="A108" s="3" t="s">
        <v>18</v>
      </c>
      <c r="B108" s="15">
        <v>14694</v>
      </c>
      <c r="C108" s="15">
        <v>13643</v>
      </c>
      <c r="D108" s="15">
        <v>9862</v>
      </c>
      <c r="E108" s="15">
        <v>6670</v>
      </c>
      <c r="F108" s="15">
        <v>14881</v>
      </c>
      <c r="G108" s="15">
        <v>13510</v>
      </c>
      <c r="Q108" s="3" t="s">
        <v>18</v>
      </c>
      <c r="R108" s="15">
        <v>14694</v>
      </c>
      <c r="S108" s="15">
        <v>13643</v>
      </c>
      <c r="T108" s="15">
        <v>9862</v>
      </c>
      <c r="U108" s="15">
        <v>6670</v>
      </c>
      <c r="V108" s="15">
        <v>14881</v>
      </c>
      <c r="W108" s="15">
        <v>13510</v>
      </c>
    </row>
    <row r="109" spans="1:32">
      <c r="A109" s="5" t="s">
        <v>19</v>
      </c>
      <c r="B109" s="16">
        <v>222</v>
      </c>
      <c r="C109" s="16">
        <v>305</v>
      </c>
      <c r="D109" s="16">
        <v>311</v>
      </c>
      <c r="E109" s="16">
        <v>233</v>
      </c>
      <c r="F109" s="16">
        <v>348</v>
      </c>
      <c r="G109" s="16">
        <v>96</v>
      </c>
      <c r="Q109" s="5" t="s">
        <v>19</v>
      </c>
      <c r="R109" s="16">
        <v>337.85634466740493</v>
      </c>
      <c r="S109" s="16">
        <v>408.2212960736436</v>
      </c>
      <c r="T109" s="16">
        <v>404.95640048317728</v>
      </c>
      <c r="U109" s="16">
        <v>309.36185411893575</v>
      </c>
      <c r="V109" s="16">
        <v>444.90196308905161</v>
      </c>
      <c r="W109" s="16">
        <v>123.23520000000001</v>
      </c>
      <c r="Y109" s="3"/>
      <c r="Z109" s="30"/>
      <c r="AA109" s="30"/>
      <c r="AB109" s="30"/>
      <c r="AC109" s="30"/>
      <c r="AD109" s="30"/>
      <c r="AE109" s="30"/>
      <c r="AF109" s="3"/>
    </row>
    <row r="110" spans="1:32">
      <c r="A110" s="3" t="s">
        <v>20</v>
      </c>
      <c r="B110" s="15">
        <v>471</v>
      </c>
      <c r="C110" s="15">
        <v>377</v>
      </c>
      <c r="D110" s="15">
        <v>309</v>
      </c>
      <c r="E110" s="15">
        <v>186</v>
      </c>
      <c r="F110" s="15">
        <v>152</v>
      </c>
      <c r="G110" s="15">
        <v>-280</v>
      </c>
      <c r="Q110" s="3" t="s">
        <v>20</v>
      </c>
      <c r="R110" s="15">
        <v>716.80332584841324</v>
      </c>
      <c r="S110" s="15">
        <v>504.58829055660209</v>
      </c>
      <c r="T110" s="15">
        <v>402.35217925820507</v>
      </c>
      <c r="U110" s="15">
        <v>246.95838998335643</v>
      </c>
      <c r="V110" s="15">
        <v>194.32499537222944</v>
      </c>
      <c r="W110" s="15">
        <v>-359.43600000000004</v>
      </c>
    </row>
    <row r="111" spans="1:32">
      <c r="A111" s="7" t="s">
        <v>21</v>
      </c>
      <c r="B111" s="18">
        <v>129</v>
      </c>
      <c r="C111" s="18">
        <v>-54</v>
      </c>
      <c r="D111" s="18">
        <v>1210</v>
      </c>
      <c r="E111" s="18">
        <v>1270</v>
      </c>
      <c r="F111" s="18">
        <v>973</v>
      </c>
      <c r="G111" s="18">
        <v>6147</v>
      </c>
      <c r="Q111" s="5" t="s">
        <v>21</v>
      </c>
      <c r="R111" s="18">
        <v>196.32193000943801</v>
      </c>
      <c r="S111" s="18">
        <v>-72.275245862218867</v>
      </c>
      <c r="T111" s="18">
        <v>1575.5538411081818</v>
      </c>
      <c r="U111" s="18">
        <v>1686.2212649401217</v>
      </c>
      <c r="V111" s="18">
        <v>1243.9356611656531</v>
      </c>
      <c r="W111" s="18">
        <v>7890.9039000000002</v>
      </c>
    </row>
    <row r="112" spans="1:32">
      <c r="A112" s="60"/>
      <c r="B112" s="60"/>
      <c r="C112" s="60"/>
      <c r="D112" s="60"/>
      <c r="E112" s="60"/>
      <c r="F112" s="60"/>
      <c r="G112" s="60"/>
      <c r="Q112" s="13" t="s">
        <v>26</v>
      </c>
      <c r="R112" s="21">
        <v>18427.275249842736</v>
      </c>
      <c r="S112" s="21">
        <v>19353.715491773248</v>
      </c>
      <c r="T112" s="21">
        <v>18930.503440593802</v>
      </c>
      <c r="U112" s="21">
        <v>17408.371529000371</v>
      </c>
      <c r="V112" s="21">
        <v>24402.490097532493</v>
      </c>
      <c r="W112" s="21">
        <v>30197.277099999999</v>
      </c>
      <c r="AA112" s="30"/>
      <c r="AB112" s="30"/>
      <c r="AC112" s="30"/>
      <c r="AD112" s="30"/>
      <c r="AE112" s="30"/>
    </row>
    <row r="113" spans="1:34" ht="10.8" thickBot="1">
      <c r="A113" s="61"/>
      <c r="B113" s="61"/>
      <c r="C113" s="61"/>
      <c r="D113" s="61"/>
      <c r="E113" s="61"/>
      <c r="F113" s="61"/>
      <c r="G113" s="61"/>
      <c r="AA113" s="17"/>
      <c r="AB113" s="17"/>
      <c r="AC113" s="17"/>
      <c r="AD113" s="17"/>
      <c r="AE113" s="17"/>
      <c r="AF113" s="17"/>
    </row>
    <row r="114" spans="1:34" ht="14.4" thickBot="1">
      <c r="A114" s="1" t="s">
        <v>48</v>
      </c>
      <c r="B114" s="2">
        <v>2015</v>
      </c>
      <c r="C114" s="2">
        <v>2016</v>
      </c>
      <c r="D114" s="2">
        <v>2017</v>
      </c>
      <c r="E114" s="2">
        <v>2018</v>
      </c>
      <c r="F114" s="2">
        <v>2019</v>
      </c>
      <c r="G114" s="2">
        <v>2020</v>
      </c>
    </row>
    <row r="115" spans="1:34">
      <c r="A115" s="3" t="s">
        <v>14</v>
      </c>
      <c r="B115" s="23">
        <v>0.68902467685076385</v>
      </c>
      <c r="C115" s="23">
        <v>0.8735421686746988</v>
      </c>
      <c r="D115" s="23">
        <v>0.97613648871766645</v>
      </c>
      <c r="E115" s="23">
        <v>1.5624719101123594</v>
      </c>
      <c r="F115" s="23">
        <v>1.0358437146092865</v>
      </c>
      <c r="G115" s="23">
        <v>1.4037222619899785</v>
      </c>
      <c r="Z115" s="22"/>
      <c r="AA115" s="22"/>
      <c r="AB115" s="22"/>
      <c r="AC115" s="22"/>
      <c r="AD115" s="22"/>
      <c r="AE115" s="22"/>
    </row>
    <row r="116" spans="1:34">
      <c r="A116" s="5" t="s">
        <v>15</v>
      </c>
      <c r="B116" s="24">
        <v>0</v>
      </c>
      <c r="C116" s="24">
        <v>0</v>
      </c>
      <c r="D116" s="24">
        <v>0</v>
      </c>
      <c r="E116" s="24">
        <v>0</v>
      </c>
      <c r="F116" s="24">
        <v>0</v>
      </c>
      <c r="G116" s="24">
        <v>2.3228652081863093</v>
      </c>
      <c r="W116" s="22"/>
      <c r="Z116" s="22"/>
      <c r="AA116" s="17"/>
      <c r="AB116" s="22"/>
      <c r="AC116" s="22"/>
      <c r="AD116" s="22"/>
      <c r="AE116" s="22"/>
    </row>
    <row r="117" spans="1:34">
      <c r="A117" s="3" t="s">
        <v>16</v>
      </c>
      <c r="B117" s="15" t="s">
        <v>64</v>
      </c>
      <c r="C117" s="23">
        <v>0.52425531914893619</v>
      </c>
      <c r="D117" s="23">
        <v>1.6323254945875327</v>
      </c>
      <c r="E117" s="23">
        <v>0.32254995242626072</v>
      </c>
      <c r="F117" s="23">
        <v>0.3634049773755656</v>
      </c>
      <c r="G117" s="23">
        <v>1.5954522738630685</v>
      </c>
      <c r="AH117" s="22"/>
    </row>
    <row r="118" spans="1:34">
      <c r="A118" s="5" t="s">
        <v>17</v>
      </c>
      <c r="B118" s="24">
        <v>0.53359489946051986</v>
      </c>
      <c r="C118" s="24">
        <v>1.1113924050632911</v>
      </c>
      <c r="D118" s="24">
        <v>1.0886208704771894</v>
      </c>
      <c r="E118" s="24">
        <v>0.7868167202572347</v>
      </c>
      <c r="F118" s="24">
        <v>0.5732368896925859</v>
      </c>
      <c r="G118" s="24">
        <v>0.71876208897485494</v>
      </c>
      <c r="Z118" s="31"/>
      <c r="AA118" s="31"/>
      <c r="AB118" s="31"/>
      <c r="AC118" s="31"/>
      <c r="AD118" s="31"/>
      <c r="AE118" s="31"/>
    </row>
    <row r="119" spans="1:34">
      <c r="A119" s="3" t="s">
        <v>18</v>
      </c>
      <c r="B119" s="23">
        <v>0.70818020960936434</v>
      </c>
      <c r="C119" s="23">
        <v>1.0638422634317966</v>
      </c>
      <c r="D119" s="23">
        <v>1.4621780571892111</v>
      </c>
      <c r="E119" s="23">
        <v>2.0257871064467765</v>
      </c>
      <c r="F119" s="23">
        <v>0.79060547006249582</v>
      </c>
      <c r="G119" s="23">
        <v>0.64700222057735013</v>
      </c>
      <c r="X119" s="22"/>
    </row>
    <row r="120" spans="1:34">
      <c r="A120" s="5" t="s">
        <v>19</v>
      </c>
      <c r="B120" s="24">
        <v>0.54501276311441438</v>
      </c>
      <c r="C120" s="24">
        <v>0.41852642622950825</v>
      </c>
      <c r="D120" s="24">
        <v>0.77372035369774916</v>
      </c>
      <c r="E120" s="24">
        <v>1.3011633047210303</v>
      </c>
      <c r="F120" s="24">
        <v>0.60698882183908043</v>
      </c>
      <c r="G120" s="24">
        <v>2.7916666666666665</v>
      </c>
    </row>
    <row r="121" spans="1:34">
      <c r="A121" s="3" t="s">
        <v>20</v>
      </c>
      <c r="B121" s="23">
        <v>0.49338598726114646</v>
      </c>
      <c r="C121" s="23">
        <v>0.54520424403183021</v>
      </c>
      <c r="D121" s="23">
        <v>0.72153786407766984</v>
      </c>
      <c r="E121" s="23">
        <v>1.2993725806451613</v>
      </c>
      <c r="F121" s="23">
        <v>0.47923815789473684</v>
      </c>
      <c r="G121" s="23">
        <v>-1.4140328571428571</v>
      </c>
      <c r="Z121" s="22"/>
    </row>
    <row r="122" spans="1:34">
      <c r="A122" s="7" t="s">
        <v>21</v>
      </c>
      <c r="B122" s="32">
        <v>0</v>
      </c>
      <c r="C122" s="32">
        <v>0</v>
      </c>
      <c r="D122" s="32">
        <v>0.22876859504132233</v>
      </c>
      <c r="E122" s="32">
        <v>0.60605716535433074</v>
      </c>
      <c r="F122" s="32">
        <v>1.0728735868448098</v>
      </c>
      <c r="G122" s="32">
        <v>0.94094680331869207</v>
      </c>
    </row>
    <row r="123" spans="1:34">
      <c r="A123" s="3" t="s">
        <v>49</v>
      </c>
      <c r="B123" s="23">
        <v>0.68828760740589556</v>
      </c>
      <c r="C123" s="23">
        <v>0.9915040397462439</v>
      </c>
      <c r="D123" s="23">
        <v>1.2592065365848837</v>
      </c>
      <c r="E123" s="23">
        <v>1.2640620528531574</v>
      </c>
      <c r="F123" s="23">
        <v>0.72724349101752994</v>
      </c>
      <c r="G123" s="23">
        <v>0.97776261800902564</v>
      </c>
      <c r="H123" s="17">
        <f>AVERAGE(B123:F123)</f>
        <v>0.98606074552154221</v>
      </c>
      <c r="I123" s="3" t="s">
        <v>60</v>
      </c>
    </row>
    <row r="124" spans="1:34">
      <c r="A124" s="5" t="s">
        <v>50</v>
      </c>
      <c r="B124" s="24">
        <v>0.60999123834227409</v>
      </c>
      <c r="C124" s="24">
        <v>0.81868674790886897</v>
      </c>
      <c r="D124" s="24">
        <v>1.0384749517856164</v>
      </c>
      <c r="E124" s="24">
        <v>0.79092642947224434</v>
      </c>
      <c r="F124" s="24">
        <v>0.62821596480999975</v>
      </c>
      <c r="G124" s="24">
        <v>1.2425375685791182</v>
      </c>
    </row>
    <row r="125" spans="1:34">
      <c r="A125" s="60"/>
      <c r="B125" s="60"/>
      <c r="C125" s="60"/>
      <c r="D125" s="60"/>
      <c r="E125" s="60"/>
      <c r="F125" s="60"/>
      <c r="G125" s="60"/>
    </row>
    <row r="126" spans="1:34" ht="10.8" thickBot="1">
      <c r="A126" s="61"/>
      <c r="B126" s="61"/>
      <c r="C126" s="61"/>
      <c r="D126" s="61"/>
      <c r="E126" s="61"/>
      <c r="F126" s="61"/>
      <c r="G126" s="61"/>
    </row>
    <row r="127" spans="1:34" ht="14.4" thickBot="1">
      <c r="A127" s="1" t="s">
        <v>51</v>
      </c>
      <c r="B127" s="2" t="s">
        <v>52</v>
      </c>
      <c r="C127" s="2" t="s">
        <v>53</v>
      </c>
      <c r="D127" s="33" t="s">
        <v>54</v>
      </c>
      <c r="E127" s="2" t="s">
        <v>55</v>
      </c>
      <c r="F127" s="2" t="s">
        <v>56</v>
      </c>
      <c r="G127" s="33" t="s">
        <v>54</v>
      </c>
    </row>
    <row r="128" spans="1:34">
      <c r="A128" s="5" t="s">
        <v>18</v>
      </c>
      <c r="B128" s="16">
        <v>289.53821747993999</v>
      </c>
      <c r="C128" s="16">
        <v>337.16986939423998</v>
      </c>
      <c r="D128" s="34">
        <v>47.631651914299994</v>
      </c>
      <c r="E128" s="16">
        <v>347.18054162760001</v>
      </c>
      <c r="F128" s="16">
        <v>407.84156623289999</v>
      </c>
      <c r="G128" s="34">
        <v>60.661024605299986</v>
      </c>
    </row>
    <row r="129" spans="1:7">
      <c r="A129" s="3" t="s">
        <v>14</v>
      </c>
      <c r="B129" s="15">
        <v>31.5203755448733</v>
      </c>
      <c r="C129" s="15">
        <v>27.510103536651101</v>
      </c>
      <c r="D129" s="35">
        <v>-4.0102720082221985</v>
      </c>
      <c r="E129" s="15">
        <v>24.985353850317502</v>
      </c>
      <c r="F129" s="15">
        <v>31.0671150494504</v>
      </c>
      <c r="G129" s="35">
        <v>6.0817611991328988</v>
      </c>
    </row>
    <row r="130" spans="1:7">
      <c r="A130" s="5" t="s">
        <v>17</v>
      </c>
      <c r="B130" s="16">
        <v>19.58459150925</v>
      </c>
      <c r="C130" s="16">
        <v>23.20902620387</v>
      </c>
      <c r="D130" s="36">
        <v>3.6244346946199997</v>
      </c>
      <c r="E130" s="16">
        <v>27.147915783829902</v>
      </c>
      <c r="F130" s="16">
        <v>24.1803826256</v>
      </c>
      <c r="G130" s="36">
        <v>-2.9675331582299016</v>
      </c>
    </row>
    <row r="131" spans="1:7">
      <c r="A131" s="3" t="s">
        <v>16</v>
      </c>
      <c r="B131" s="15">
        <v>104.07127000363</v>
      </c>
      <c r="C131" s="15">
        <v>129.84140172784001</v>
      </c>
      <c r="D131" s="35">
        <v>25.770131724210003</v>
      </c>
      <c r="E131" s="15">
        <v>135.78583524000001</v>
      </c>
      <c r="F131" s="15">
        <v>166.89667118262</v>
      </c>
      <c r="G131" s="35">
        <v>31.110835942619985</v>
      </c>
    </row>
    <row r="132" spans="1:7">
      <c r="A132" s="5" t="s">
        <v>20</v>
      </c>
      <c r="B132" s="16">
        <v>6.8586642553649702</v>
      </c>
      <c r="C132" s="16">
        <v>6.7451245179183204</v>
      </c>
      <c r="D132" s="36">
        <v>-0.1135397374466498</v>
      </c>
      <c r="E132" s="16">
        <v>5.5588622035024899</v>
      </c>
      <c r="F132" s="16">
        <v>6.8578739372342303</v>
      </c>
      <c r="G132" s="36">
        <v>1.2990117337317404</v>
      </c>
    </row>
    <row r="133" spans="1:7">
      <c r="A133" s="3" t="s">
        <v>21</v>
      </c>
      <c r="B133" s="15">
        <v>30.5580251376456</v>
      </c>
      <c r="C133" s="15">
        <v>33.138429095295599</v>
      </c>
      <c r="D133" s="35">
        <v>2.5804039576499989</v>
      </c>
      <c r="E133" s="15">
        <v>25.999225570138101</v>
      </c>
      <c r="F133" s="15">
        <v>30.985890919991199</v>
      </c>
      <c r="G133" s="35">
        <v>4.986665349853098</v>
      </c>
    </row>
    <row r="134" spans="1:7">
      <c r="A134" s="7" t="s">
        <v>19</v>
      </c>
      <c r="B134" s="18">
        <v>7.0662177391514103</v>
      </c>
      <c r="C134" s="18">
        <v>6.3708007854415296</v>
      </c>
      <c r="D134" s="37">
        <v>-0.69541695370988066</v>
      </c>
      <c r="E134" s="18">
        <v>5.5664073995099299</v>
      </c>
      <c r="F134" s="18">
        <v>5.8432679582878704</v>
      </c>
      <c r="G134" s="37">
        <v>0.27686055877794047</v>
      </c>
    </row>
    <row r="135" spans="1:7" ht="10.8" thickBot="1">
      <c r="A135" s="13" t="s">
        <v>26</v>
      </c>
      <c r="B135" s="21">
        <v>489.19736166985518</v>
      </c>
      <c r="C135" s="21">
        <v>563.9847552612564</v>
      </c>
      <c r="D135" s="38">
        <v>74.787393591401255</v>
      </c>
      <c r="E135" s="21">
        <v>572.22414167489796</v>
      </c>
      <c r="F135" s="21">
        <v>673.67276790608378</v>
      </c>
      <c r="G135" s="38">
        <v>101.44862623118576</v>
      </c>
    </row>
    <row r="136" spans="1:7" ht="10.8" thickBot="1"/>
    <row r="137" spans="1:7" ht="14.4" thickBot="1">
      <c r="A137" s="1" t="s">
        <v>57</v>
      </c>
      <c r="B137" s="2" t="s">
        <v>39</v>
      </c>
    </row>
    <row r="138" spans="1:7">
      <c r="A138" s="3" t="s">
        <v>14</v>
      </c>
      <c r="B138" s="15">
        <v>3961.0852292432505</v>
      </c>
    </row>
    <row r="139" spans="1:7">
      <c r="A139" s="5" t="s">
        <v>15</v>
      </c>
      <c r="B139" s="16">
        <v>6391.4621719193401</v>
      </c>
    </row>
    <row r="140" spans="1:7">
      <c r="A140" s="3" t="s">
        <v>16</v>
      </c>
      <c r="B140" s="15">
        <v>6641.755365938785</v>
      </c>
    </row>
    <row r="141" spans="1:7">
      <c r="A141" s="5" t="s">
        <v>17</v>
      </c>
      <c r="B141" s="16">
        <v>8234.6152591736936</v>
      </c>
    </row>
    <row r="142" spans="1:7">
      <c r="A142" s="3" t="s">
        <v>18</v>
      </c>
      <c r="B142" s="15">
        <v>15986.427245649596</v>
      </c>
    </row>
    <row r="143" spans="1:7">
      <c r="A143" s="5" t="s">
        <v>19</v>
      </c>
      <c r="B143" s="16">
        <v>322.89433503683199</v>
      </c>
    </row>
    <row r="144" spans="1:7">
      <c r="A144" s="3" t="s">
        <v>20</v>
      </c>
      <c r="B144" s="15">
        <v>87.282896696628967</v>
      </c>
    </row>
    <row r="145" spans="1:2">
      <c r="A145" s="7" t="s">
        <v>21</v>
      </c>
      <c r="B145" s="18">
        <v>0</v>
      </c>
    </row>
    <row r="146" spans="1:2">
      <c r="A146" s="13" t="s">
        <v>26</v>
      </c>
      <c r="B146" s="39">
        <v>41625.522503658132</v>
      </c>
    </row>
    <row r="147" spans="1:2">
      <c r="A147" s="40" t="s">
        <v>61</v>
      </c>
      <c r="B147" s="41">
        <f>SUM(B138:B142)</f>
        <v>41215.345271924671</v>
      </c>
    </row>
    <row r="148" spans="1:2" ht="10.8" thickBot="1"/>
    <row r="149" spans="1:2" ht="14.4" thickBot="1">
      <c r="A149" s="1" t="s">
        <v>58</v>
      </c>
      <c r="B149" s="2" t="s">
        <v>39</v>
      </c>
    </row>
    <row r="150" spans="1:2">
      <c r="A150" s="3" t="s">
        <v>14</v>
      </c>
      <c r="B150" s="15">
        <v>1383.4652611985787</v>
      </c>
    </row>
    <row r="151" spans="1:2">
      <c r="A151" s="5" t="s">
        <v>15</v>
      </c>
      <c r="B151" s="16">
        <v>2535.5770963213231</v>
      </c>
    </row>
    <row r="152" spans="1:2">
      <c r="A152" s="3" t="s">
        <v>16</v>
      </c>
      <c r="B152" s="15">
        <v>1323.3736987387565</v>
      </c>
    </row>
    <row r="153" spans="1:2">
      <c r="A153" s="5" t="s">
        <v>17</v>
      </c>
      <c r="B153" s="16">
        <v>3228.7328580485009</v>
      </c>
    </row>
    <row r="154" spans="1:2">
      <c r="A154" s="3" t="s">
        <v>18</v>
      </c>
      <c r="B154" s="15">
        <v>5677.3627428614709</v>
      </c>
    </row>
    <row r="155" spans="1:2">
      <c r="A155" s="5" t="s">
        <v>19</v>
      </c>
      <c r="B155" s="16">
        <v>-297.18691239695784</v>
      </c>
    </row>
    <row r="156" spans="1:2">
      <c r="A156" s="3" t="s">
        <v>20</v>
      </c>
      <c r="B156" s="15">
        <v>-317.03661679576322</v>
      </c>
    </row>
    <row r="157" spans="1:2">
      <c r="A157" s="7" t="s">
        <v>21</v>
      </c>
      <c r="B157" s="18">
        <v>0</v>
      </c>
    </row>
    <row r="158" spans="1:2">
      <c r="A158" s="13" t="s">
        <v>26</v>
      </c>
      <c r="B158" s="39">
        <v>13534.288127975909</v>
      </c>
    </row>
    <row r="159" spans="1:2">
      <c r="A159" s="40" t="s">
        <v>62</v>
      </c>
      <c r="B159" s="41">
        <f>SUM(B150:B154)</f>
        <v>14148.51165716863</v>
      </c>
    </row>
    <row r="160" spans="1:2" ht="10.8" thickBot="1"/>
    <row r="161" spans="1:5" ht="14.4" thickBot="1">
      <c r="A161" s="1" t="s">
        <v>59</v>
      </c>
      <c r="B161" s="2" t="s">
        <v>39</v>
      </c>
    </row>
    <row r="162" spans="1:5">
      <c r="A162" s="3" t="s">
        <v>14</v>
      </c>
      <c r="B162" s="15">
        <v>329.27641301157774</v>
      </c>
    </row>
    <row r="163" spans="1:5">
      <c r="A163" s="5" t="s">
        <v>15</v>
      </c>
      <c r="B163" s="16">
        <v>686.62076961576156</v>
      </c>
    </row>
    <row r="164" spans="1:5">
      <c r="A164" s="3" t="s">
        <v>16</v>
      </c>
      <c r="B164" s="15">
        <v>670.19208232484084</v>
      </c>
    </row>
    <row r="165" spans="1:5">
      <c r="A165" s="5" t="s">
        <v>17</v>
      </c>
      <c r="B165" s="16">
        <v>1061.6780861910011</v>
      </c>
    </row>
    <row r="166" spans="1:5">
      <c r="A166" s="3" t="s">
        <v>18</v>
      </c>
      <c r="B166" s="15">
        <v>1371.2167111849803</v>
      </c>
    </row>
    <row r="167" spans="1:5">
      <c r="A167" s="5" t="s">
        <v>19</v>
      </c>
      <c r="B167" s="16">
        <v>-330.26152772783234</v>
      </c>
    </row>
    <row r="168" spans="1:5">
      <c r="A168" s="3" t="s">
        <v>20</v>
      </c>
      <c r="B168" s="15">
        <v>-747.17970327260696</v>
      </c>
    </row>
    <row r="169" spans="1:5">
      <c r="A169" s="7" t="s">
        <v>21</v>
      </c>
      <c r="B169" s="18">
        <v>0</v>
      </c>
    </row>
    <row r="170" spans="1:5">
      <c r="A170" s="13" t="s">
        <v>26</v>
      </c>
      <c r="B170" s="39">
        <v>3041.5428313277225</v>
      </c>
    </row>
    <row r="171" spans="1:5">
      <c r="A171" s="40" t="s">
        <v>63</v>
      </c>
      <c r="B171" s="41">
        <f>SUM(B162:B166)</f>
        <v>4118.9840623281616</v>
      </c>
    </row>
    <row r="172" spans="1:5" ht="10.8" thickBot="1"/>
    <row r="173" spans="1:5" ht="14.4" thickBot="1">
      <c r="A173" s="1" t="s">
        <v>76</v>
      </c>
      <c r="B173" s="2"/>
    </row>
    <row r="174" spans="1:5" ht="6" customHeight="1">
      <c r="A174" s="44"/>
      <c r="B174" s="45"/>
    </row>
    <row r="175" spans="1:5">
      <c r="B175" s="54" t="s">
        <v>69</v>
      </c>
      <c r="C175" s="54" t="s">
        <v>70</v>
      </c>
      <c r="D175" s="55" t="s">
        <v>67</v>
      </c>
    </row>
    <row r="176" spans="1:5">
      <c r="A176" s="3" t="s">
        <v>66</v>
      </c>
      <c r="B176" s="50">
        <v>10.8</v>
      </c>
      <c r="C176" s="50">
        <v>14.8</v>
      </c>
      <c r="E176" s="53"/>
    </row>
    <row r="177" spans="1:5">
      <c r="A177" s="3" t="s">
        <v>77</v>
      </c>
      <c r="B177" s="50">
        <v>10.8</v>
      </c>
      <c r="C177" s="50">
        <v>14.8</v>
      </c>
      <c r="E177" s="53"/>
    </row>
    <row r="178" spans="1:5" ht="10.8" thickBot="1">
      <c r="B178" s="49">
        <f>SUM(B176:B177)</f>
        <v>21.6</v>
      </c>
      <c r="C178" s="49">
        <f>SUM(C176:C177)</f>
        <v>29.6</v>
      </c>
      <c r="D178" s="48">
        <f>(C178-B178)/B178</f>
        <v>0.37037037037037035</v>
      </c>
    </row>
    <row r="179" spans="1:5" ht="10.8" thickTop="1">
      <c r="A179" s="56" t="s">
        <v>74</v>
      </c>
      <c r="B179" s="51"/>
      <c r="C179" s="51"/>
      <c r="D179" s="48"/>
    </row>
    <row r="180" spans="1:5">
      <c r="A180" s="53" t="s">
        <v>71</v>
      </c>
      <c r="B180" s="51"/>
      <c r="C180" s="51"/>
      <c r="D180" s="48"/>
    </row>
    <row r="181" spans="1:5">
      <c r="A181" s="53" t="s">
        <v>72</v>
      </c>
      <c r="B181" s="51"/>
      <c r="C181" s="51"/>
      <c r="D181" s="48"/>
    </row>
    <row r="182" spans="1:5">
      <c r="B182" s="54" t="s">
        <v>69</v>
      </c>
      <c r="C182" s="54" t="s">
        <v>70</v>
      </c>
      <c r="D182" s="48"/>
    </row>
    <row r="183" spans="1:5" ht="10.8" thickBot="1">
      <c r="A183" s="3" t="s">
        <v>68</v>
      </c>
      <c r="B183" s="57">
        <v>22</v>
      </c>
      <c r="C183" s="57">
        <v>28.5</v>
      </c>
      <c r="D183" s="52">
        <f>(C183-B183)/B183</f>
        <v>0.29545454545454547</v>
      </c>
      <c r="E183" s="53"/>
    </row>
    <row r="184" spans="1:5" ht="10.8" thickTop="1">
      <c r="A184" s="56" t="s">
        <v>75</v>
      </c>
      <c r="B184" s="58"/>
      <c r="C184" s="58"/>
      <c r="D184" s="52"/>
      <c r="E184" s="53"/>
    </row>
    <row r="185" spans="1:5">
      <c r="A185" s="53" t="s">
        <v>73</v>
      </c>
    </row>
  </sheetData>
  <mergeCells count="2">
    <mergeCell ref="A112:G113"/>
    <mergeCell ref="A125:G126"/>
  </mergeCells>
  <conditionalFormatting sqref="B3:H5 B7:H7 B9:H9 J9:M9 J7:M7 J3:M5 B36:D38 F36:G43 B58:D65 F58:G65 H36:H40 E41:E43 F47:H51 B47:D51 B52:G54 B40:D43 B39">
    <cfRule type="containsText" dxfId="208" priority="289" operator="containsText" text="N">
      <formula>NOT(ISERROR(SEARCH("N",B3)))</formula>
    </cfRule>
  </conditionalFormatting>
  <conditionalFormatting sqref="B21:H21 J21:M21">
    <cfRule type="containsText" dxfId="207" priority="288" operator="containsText" text="N">
      <formula>NOT(ISERROR(SEARCH("N",B21)))</formula>
    </cfRule>
  </conditionalFormatting>
  <conditionalFormatting sqref="B6:H6 J6:M6">
    <cfRule type="containsText" dxfId="206" priority="287" operator="containsText" text="N">
      <formula>NOT(ISERROR(SEARCH("N",B6)))</formula>
    </cfRule>
  </conditionalFormatting>
  <conditionalFormatting sqref="B8:H8 J8:M8">
    <cfRule type="containsText" dxfId="205" priority="286" operator="containsText" text="N">
      <formula>NOT(ISERROR(SEARCH("N",B8)))</formula>
    </cfRule>
  </conditionalFormatting>
  <conditionalFormatting sqref="B10:H10 J10:M10">
    <cfRule type="containsText" dxfId="204" priority="285" operator="containsText" text="N">
      <formula>NOT(ISERROR(SEARCH("N",B10)))</formula>
    </cfRule>
  </conditionalFormatting>
  <conditionalFormatting sqref="B13:H15 B17:H17 B19:H19 J19:M19 J17:M17 J13:M15">
    <cfRule type="containsText" dxfId="203" priority="284" operator="containsText" text="N">
      <formula>NOT(ISERROR(SEARCH("N",B13)))</formula>
    </cfRule>
  </conditionalFormatting>
  <conditionalFormatting sqref="B16:H16 J16:M16">
    <cfRule type="containsText" dxfId="202" priority="283" operator="containsText" text="N">
      <formula>NOT(ISERROR(SEARCH("N",B16)))</formula>
    </cfRule>
  </conditionalFormatting>
  <conditionalFormatting sqref="B18:H18 J18:M18">
    <cfRule type="containsText" dxfId="201" priority="282" operator="containsText" text="N">
      <formula>NOT(ISERROR(SEARCH("N",B18)))</formula>
    </cfRule>
  </conditionalFormatting>
  <conditionalFormatting sqref="B20:H20 J20:M20">
    <cfRule type="containsText" dxfId="200" priority="281" operator="containsText" text="N">
      <formula>NOT(ISERROR(SEARCH("N",B20)))</formula>
    </cfRule>
  </conditionalFormatting>
  <conditionalFormatting sqref="B25:G25 B26:F26 B28:G29 B30:F32">
    <cfRule type="containsText" dxfId="199" priority="267" operator="containsText" text="n">
      <formula>NOT(ISERROR(SEARCH("n",B25)))</formula>
    </cfRule>
  </conditionalFormatting>
  <conditionalFormatting sqref="R25">
    <cfRule type="containsText" dxfId="198" priority="266" operator="containsText" text="n">
      <formula>NOT(ISERROR(SEARCH("n",R25)))</formula>
    </cfRule>
  </conditionalFormatting>
  <conditionalFormatting sqref="B83:G83 C82:G82 B86:G86 B88:G88 C84:G84">
    <cfRule type="containsText" dxfId="197" priority="254" operator="containsText" text="N">
      <formula>NOT(ISERROR(SEARCH("N",B82)))</formula>
    </cfRule>
  </conditionalFormatting>
  <conditionalFormatting sqref="B85:G85">
    <cfRule type="containsText" dxfId="196" priority="253" operator="containsText" text="N">
      <formula>NOT(ISERROR(SEARCH("N",B85)))</formula>
    </cfRule>
  </conditionalFormatting>
  <conditionalFormatting sqref="B87:G87">
    <cfRule type="containsText" dxfId="195" priority="252" operator="containsText" text="N">
      <formula>NOT(ISERROR(SEARCH("N",B87)))</formula>
    </cfRule>
  </conditionalFormatting>
  <conditionalFormatting sqref="B89:G89">
    <cfRule type="containsText" dxfId="194" priority="251" operator="containsText" text="N">
      <formula>NOT(ISERROR(SEARCH("N",B89)))</formula>
    </cfRule>
  </conditionalFormatting>
  <conditionalFormatting sqref="C82:G82 B83:G83 B85:G89 C84:G84">
    <cfRule type="containsText" dxfId="193" priority="250" operator="containsText" text="n">
      <formula>NOT(ISERROR(SEARCH("n",B82)))</formula>
    </cfRule>
  </conditionalFormatting>
  <conditionalFormatting sqref="B82">
    <cfRule type="containsText" dxfId="192" priority="249" operator="containsText" text="n">
      <formula>NOT(ISERROR(SEARCH("n",B82)))</formula>
    </cfRule>
  </conditionalFormatting>
  <conditionalFormatting sqref="B94:G94 C93:G93 B97:G97 B99:G99 C95:G95">
    <cfRule type="containsText" dxfId="191" priority="248" operator="containsText" text="N">
      <formula>NOT(ISERROR(SEARCH("N",B93)))</formula>
    </cfRule>
  </conditionalFormatting>
  <conditionalFormatting sqref="B96:G96">
    <cfRule type="containsText" dxfId="190" priority="247" operator="containsText" text="N">
      <formula>NOT(ISERROR(SEARCH("N",B96)))</formula>
    </cfRule>
  </conditionalFormatting>
  <conditionalFormatting sqref="B98:G98">
    <cfRule type="containsText" dxfId="189" priority="246" operator="containsText" text="N">
      <formula>NOT(ISERROR(SEARCH("N",B98)))</formula>
    </cfRule>
  </conditionalFormatting>
  <conditionalFormatting sqref="B100:G100">
    <cfRule type="containsText" dxfId="188" priority="245" operator="containsText" text="N">
      <formula>NOT(ISERROR(SEARCH("N",B100)))</formula>
    </cfRule>
  </conditionalFormatting>
  <conditionalFormatting sqref="C93:G93 B94:G94 B96:G100 C95:G95">
    <cfRule type="containsText" dxfId="187" priority="244" operator="containsText" text="n">
      <formula>NOT(ISERROR(SEARCH("n",B93)))</formula>
    </cfRule>
  </conditionalFormatting>
  <conditionalFormatting sqref="B93">
    <cfRule type="containsText" dxfId="186" priority="243" operator="containsText" text="n">
      <formula>NOT(ISERROR(SEARCH("n",B93)))</formula>
    </cfRule>
  </conditionalFormatting>
  <conditionalFormatting sqref="B105:G105 B108:G108 C104:G104 B110:G110 C106:G106">
    <cfRule type="containsText" dxfId="185" priority="242" operator="containsText" text="N">
      <formula>NOT(ISERROR(SEARCH("N",B104)))</formula>
    </cfRule>
  </conditionalFormatting>
  <conditionalFormatting sqref="B107:G107">
    <cfRule type="containsText" dxfId="184" priority="241" operator="containsText" text="N">
      <formula>NOT(ISERROR(SEARCH("N",B107)))</formula>
    </cfRule>
  </conditionalFormatting>
  <conditionalFormatting sqref="B109:G109">
    <cfRule type="containsText" dxfId="183" priority="240" operator="containsText" text="N">
      <formula>NOT(ISERROR(SEARCH("N",B109)))</formula>
    </cfRule>
  </conditionalFormatting>
  <conditionalFormatting sqref="B111:G111">
    <cfRule type="containsText" dxfId="182" priority="239" operator="containsText" text="N">
      <formula>NOT(ISERROR(SEARCH("N",B111)))</formula>
    </cfRule>
  </conditionalFormatting>
  <conditionalFormatting sqref="C104:G104 B105:G105 B107:G111 C106:G106">
    <cfRule type="containsText" dxfId="181" priority="238" operator="containsText" text="n">
      <formula>NOT(ISERROR(SEARCH("n",B104)))</formula>
    </cfRule>
  </conditionalFormatting>
  <conditionalFormatting sqref="B104">
    <cfRule type="containsText" dxfId="180" priority="237" operator="containsText" text="n">
      <formula>NOT(ISERROR(SEARCH("n",B104)))</formula>
    </cfRule>
  </conditionalFormatting>
  <conditionalFormatting sqref="B115:G116 B124:G124 B118:G122 C117:G117">
    <cfRule type="containsText" dxfId="179" priority="236" operator="containsText" text="n">
      <formula>NOT(ISERROR(SEARCH("n",B115)))</formula>
    </cfRule>
  </conditionalFormatting>
  <conditionalFormatting sqref="R86:W86 R88:W88 S82:W82 R83:W84">
    <cfRule type="containsText" dxfId="178" priority="220" operator="containsText" text="N">
      <formula>NOT(ISERROR(SEARCH("N",R82)))</formula>
    </cfRule>
  </conditionalFormatting>
  <conditionalFormatting sqref="R36:R43">
    <cfRule type="containsText" dxfId="177" priority="230" operator="containsText" text="N">
      <formula>NOT(ISERROR(SEARCH("N",R36)))</formula>
    </cfRule>
  </conditionalFormatting>
  <conditionalFormatting sqref="U36:U37">
    <cfRule type="containsText" dxfId="176" priority="229" operator="containsText" text="N">
      <formula>NOT(ISERROR(SEARCH("N",U36)))</formula>
    </cfRule>
  </conditionalFormatting>
  <conditionalFormatting sqref="R47:R54">
    <cfRule type="containsText" dxfId="175" priority="228" operator="containsText" text="N">
      <formula>NOT(ISERROR(SEARCH("N",R47)))</formula>
    </cfRule>
  </conditionalFormatting>
  <conditionalFormatting sqref="R82">
    <cfRule type="containsText" dxfId="174" priority="215" operator="containsText" text="n">
      <formula>NOT(ISERROR(SEARCH("n",R82)))</formula>
    </cfRule>
  </conditionalFormatting>
  <conditionalFormatting sqref="S82:W82 R83:W89">
    <cfRule type="containsText" dxfId="173" priority="216" operator="containsText" text="n">
      <formula>NOT(ISERROR(SEARCH("n",R82)))</formula>
    </cfRule>
  </conditionalFormatting>
  <conditionalFormatting sqref="Z93">
    <cfRule type="containsText" dxfId="172" priority="203" operator="containsText" text="n">
      <formula>NOT(ISERROR(SEARCH("n",Z93)))</formula>
    </cfRule>
  </conditionalFormatting>
  <conditionalFormatting sqref="R96:W96">
    <cfRule type="containsText" dxfId="171" priority="213" operator="containsText" text="N">
      <formula>NOT(ISERROR(SEARCH("N",R96)))</formula>
    </cfRule>
  </conditionalFormatting>
  <conditionalFormatting sqref="R85:W85">
    <cfRule type="containsText" dxfId="170" priority="219" operator="containsText" text="N">
      <formula>NOT(ISERROR(SEARCH("N",R85)))</formula>
    </cfRule>
  </conditionalFormatting>
  <conditionalFormatting sqref="R87:W87">
    <cfRule type="containsText" dxfId="169" priority="218" operator="containsText" text="N">
      <formula>NOT(ISERROR(SEARCH("N",R87)))</formula>
    </cfRule>
  </conditionalFormatting>
  <conditionalFormatting sqref="R89:W89">
    <cfRule type="containsText" dxfId="168" priority="217" operator="containsText" text="N">
      <formula>NOT(ISERROR(SEARCH("N",R89)))</formula>
    </cfRule>
  </conditionalFormatting>
  <conditionalFormatting sqref="Z96:AE96">
    <cfRule type="containsText" dxfId="167" priority="207" operator="containsText" text="N">
      <formula>NOT(ISERROR(SEARCH("N",Z96)))</formula>
    </cfRule>
  </conditionalFormatting>
  <conditionalFormatting sqref="Z98:AE98">
    <cfRule type="containsText" dxfId="166" priority="206" operator="containsText" text="N">
      <formula>NOT(ISERROR(SEARCH("N",Z98)))</formula>
    </cfRule>
  </conditionalFormatting>
  <conditionalFormatting sqref="Z100:AE100">
    <cfRule type="containsText" dxfId="165" priority="205" operator="containsText" text="N">
      <formula>NOT(ISERROR(SEARCH("N",Z100)))</formula>
    </cfRule>
  </conditionalFormatting>
  <conditionalFormatting sqref="R97:W97 R99:W99 S93:W93 R94:W95">
    <cfRule type="containsText" dxfId="164" priority="214" operator="containsText" text="N">
      <formula>NOT(ISERROR(SEARCH("N",R93)))</formula>
    </cfRule>
  </conditionalFormatting>
  <conditionalFormatting sqref="R93">
    <cfRule type="containsText" dxfId="163" priority="209" operator="containsText" text="n">
      <formula>NOT(ISERROR(SEARCH("n",R93)))</formula>
    </cfRule>
  </conditionalFormatting>
  <conditionalFormatting sqref="R98:W98">
    <cfRule type="containsText" dxfId="162" priority="212" operator="containsText" text="N">
      <formula>NOT(ISERROR(SEARCH("N",R98)))</formula>
    </cfRule>
  </conditionalFormatting>
  <conditionalFormatting sqref="R100:W100">
    <cfRule type="containsText" dxfId="161" priority="211" operator="containsText" text="N">
      <formula>NOT(ISERROR(SEARCH("N",R100)))</formula>
    </cfRule>
  </conditionalFormatting>
  <conditionalFormatting sqref="S93:W93 R94:W100">
    <cfRule type="containsText" dxfId="160" priority="210" operator="containsText" text="n">
      <formula>NOT(ISERROR(SEARCH("n",R93)))</formula>
    </cfRule>
  </conditionalFormatting>
  <conditionalFormatting sqref="Z94:AE95 Z97:AE97 Z99:AE99 AA93:AE93">
    <cfRule type="containsText" dxfId="159" priority="208" operator="containsText" text="N">
      <formula>NOT(ISERROR(SEARCH("N",Z93)))</formula>
    </cfRule>
  </conditionalFormatting>
  <conditionalFormatting sqref="Z94:AE100 AA93:AE93">
    <cfRule type="containsText" dxfId="158" priority="204" operator="containsText" text="n">
      <formula>NOT(ISERROR(SEARCH("n",Z93)))</formula>
    </cfRule>
  </conditionalFormatting>
  <conditionalFormatting sqref="R78:W79">
    <cfRule type="containsText" dxfId="157" priority="202" operator="containsText" text="N">
      <formula>NOT(ISERROR(SEARCH("N",R78)))</formula>
    </cfRule>
  </conditionalFormatting>
  <conditionalFormatting sqref="B68">
    <cfRule type="containsText" dxfId="156" priority="201" operator="containsText" text="n">
      <formula>NOT(ISERROR(SEARCH("n",B68)))</formula>
    </cfRule>
  </conditionalFormatting>
  <conditionalFormatting sqref="B74">
    <cfRule type="containsText" dxfId="155" priority="198" operator="containsText" text="n">
      <formula>NOT(ISERROR(SEARCH("n",B74)))</formula>
    </cfRule>
  </conditionalFormatting>
  <conditionalFormatting sqref="B71">
    <cfRule type="containsText" dxfId="154" priority="199" operator="containsText" text="n">
      <formula>NOT(ISERROR(SEARCH("n",B71)))</formula>
    </cfRule>
  </conditionalFormatting>
  <conditionalFormatting sqref="B70">
    <cfRule type="containsText" dxfId="153" priority="200" operator="containsText" text="n">
      <formula>NOT(ISERROR(SEARCH("n",B70)))</formula>
    </cfRule>
  </conditionalFormatting>
  <conditionalFormatting sqref="B75">
    <cfRule type="containsText" dxfId="152" priority="195" operator="containsText" text="n">
      <formula>NOT(ISERROR(SEARCH("n",B75)))</formula>
    </cfRule>
  </conditionalFormatting>
  <conditionalFormatting sqref="B73">
    <cfRule type="containsText" dxfId="151" priority="197" operator="containsText" text="n">
      <formula>NOT(ISERROR(SEARCH("n",B73)))</formula>
    </cfRule>
  </conditionalFormatting>
  <conditionalFormatting sqref="B72">
    <cfRule type="containsText" dxfId="150" priority="196" operator="containsText" text="n">
      <formula>NOT(ISERROR(SEARCH("n",B72)))</formula>
    </cfRule>
  </conditionalFormatting>
  <conditionalFormatting sqref="B69">
    <cfRule type="containsText" dxfId="149" priority="194" operator="containsText" text="n">
      <formula>NOT(ISERROR(SEARCH("n",B69)))</formula>
    </cfRule>
  </conditionalFormatting>
  <conditionalFormatting sqref="T25">
    <cfRule type="containsText" dxfId="148" priority="192" operator="containsText" text="n">
      <formula>NOT(ISERROR(SEARCH("n",T25)))</formula>
    </cfRule>
  </conditionalFormatting>
  <conditionalFormatting sqref="S25">
    <cfRule type="containsText" dxfId="147" priority="193" operator="containsText" text="n">
      <formula>NOT(ISERROR(SEARCH("n",S25)))</formula>
    </cfRule>
  </conditionalFormatting>
  <conditionalFormatting sqref="U25">
    <cfRule type="containsText" dxfId="146" priority="191" operator="containsText" text="n">
      <formula>NOT(ISERROR(SEARCH("n",U25)))</formula>
    </cfRule>
  </conditionalFormatting>
  <conditionalFormatting sqref="V25">
    <cfRule type="containsText" dxfId="145" priority="190" operator="containsText" text="n">
      <formula>NOT(ISERROR(SEARCH("n",V25)))</formula>
    </cfRule>
  </conditionalFormatting>
  <conditionalFormatting sqref="R104:R111">
    <cfRule type="containsText" dxfId="144" priority="185" operator="containsText" text="n">
      <formula>NOT(ISERROR(SEARCH("n",R104)))</formula>
    </cfRule>
  </conditionalFormatting>
  <conditionalFormatting sqref="R107">
    <cfRule type="containsText" dxfId="143" priority="188" operator="containsText" text="N">
      <formula>NOT(ISERROR(SEARCH("N",R107)))</formula>
    </cfRule>
  </conditionalFormatting>
  <conditionalFormatting sqref="R109">
    <cfRule type="containsText" dxfId="142" priority="187" operator="containsText" text="N">
      <formula>NOT(ISERROR(SEARCH("N",R109)))</formula>
    </cfRule>
  </conditionalFormatting>
  <conditionalFormatting sqref="R111">
    <cfRule type="containsText" dxfId="141" priority="186" operator="containsText" text="N">
      <formula>NOT(ISERROR(SEARCH("N",R111)))</formula>
    </cfRule>
  </conditionalFormatting>
  <conditionalFormatting sqref="R108 R110 R104:R106">
    <cfRule type="containsText" dxfId="140" priority="189" operator="containsText" text="N">
      <formula>NOT(ISERROR(SEARCH("N",R104)))</formula>
    </cfRule>
  </conditionalFormatting>
  <conditionalFormatting sqref="S104:S111">
    <cfRule type="containsText" dxfId="139" priority="180" operator="containsText" text="n">
      <formula>NOT(ISERROR(SEARCH("n",S104)))</formula>
    </cfRule>
  </conditionalFormatting>
  <conditionalFormatting sqref="S107">
    <cfRule type="containsText" dxfId="138" priority="183" operator="containsText" text="N">
      <formula>NOT(ISERROR(SEARCH("N",S107)))</formula>
    </cfRule>
  </conditionalFormatting>
  <conditionalFormatting sqref="S109">
    <cfRule type="containsText" dxfId="137" priority="182" operator="containsText" text="N">
      <formula>NOT(ISERROR(SEARCH("N",S109)))</formula>
    </cfRule>
  </conditionalFormatting>
  <conditionalFormatting sqref="S111">
    <cfRule type="containsText" dxfId="136" priority="181" operator="containsText" text="N">
      <formula>NOT(ISERROR(SEARCH("N",S111)))</formula>
    </cfRule>
  </conditionalFormatting>
  <conditionalFormatting sqref="S108 S110 S104:S106">
    <cfRule type="containsText" dxfId="135" priority="184" operator="containsText" text="N">
      <formula>NOT(ISERROR(SEARCH("N",S104)))</formula>
    </cfRule>
  </conditionalFormatting>
  <conditionalFormatting sqref="T104:T111">
    <cfRule type="containsText" dxfId="134" priority="175" operator="containsText" text="n">
      <formula>NOT(ISERROR(SEARCH("n",T104)))</formula>
    </cfRule>
  </conditionalFormatting>
  <conditionalFormatting sqref="T107">
    <cfRule type="containsText" dxfId="133" priority="178" operator="containsText" text="N">
      <formula>NOT(ISERROR(SEARCH("N",T107)))</formula>
    </cfRule>
  </conditionalFormatting>
  <conditionalFormatting sqref="T109">
    <cfRule type="containsText" dxfId="132" priority="177" operator="containsText" text="N">
      <formula>NOT(ISERROR(SEARCH("N",T109)))</formula>
    </cfRule>
  </conditionalFormatting>
  <conditionalFormatting sqref="T111">
    <cfRule type="containsText" dxfId="131" priority="176" operator="containsText" text="N">
      <formula>NOT(ISERROR(SEARCH("N",T111)))</formula>
    </cfRule>
  </conditionalFormatting>
  <conditionalFormatting sqref="T108 T110 T104:T106">
    <cfRule type="containsText" dxfId="130" priority="179" operator="containsText" text="N">
      <formula>NOT(ISERROR(SEARCH("N",T104)))</formula>
    </cfRule>
  </conditionalFormatting>
  <conditionalFormatting sqref="U104:U111">
    <cfRule type="containsText" dxfId="129" priority="170" operator="containsText" text="n">
      <formula>NOT(ISERROR(SEARCH("n",U104)))</formula>
    </cfRule>
  </conditionalFormatting>
  <conditionalFormatting sqref="U107">
    <cfRule type="containsText" dxfId="128" priority="173" operator="containsText" text="N">
      <formula>NOT(ISERROR(SEARCH("N",U107)))</formula>
    </cfRule>
  </conditionalFormatting>
  <conditionalFormatting sqref="U109">
    <cfRule type="containsText" dxfId="127" priority="172" operator="containsText" text="N">
      <formula>NOT(ISERROR(SEARCH("N",U109)))</formula>
    </cfRule>
  </conditionalFormatting>
  <conditionalFormatting sqref="U111">
    <cfRule type="containsText" dxfId="126" priority="171" operator="containsText" text="N">
      <formula>NOT(ISERROR(SEARCH("N",U111)))</formula>
    </cfRule>
  </conditionalFormatting>
  <conditionalFormatting sqref="U108 U110 U104:U106">
    <cfRule type="containsText" dxfId="125" priority="174" operator="containsText" text="N">
      <formula>NOT(ISERROR(SEARCH("N",U104)))</formula>
    </cfRule>
  </conditionalFormatting>
  <conditionalFormatting sqref="V104:V111">
    <cfRule type="containsText" dxfId="124" priority="165" operator="containsText" text="n">
      <formula>NOT(ISERROR(SEARCH("n",V104)))</formula>
    </cfRule>
  </conditionalFormatting>
  <conditionalFormatting sqref="V107">
    <cfRule type="containsText" dxfId="123" priority="168" operator="containsText" text="N">
      <formula>NOT(ISERROR(SEARCH("N",V107)))</formula>
    </cfRule>
  </conditionalFormatting>
  <conditionalFormatting sqref="V109">
    <cfRule type="containsText" dxfId="122" priority="167" operator="containsText" text="N">
      <formula>NOT(ISERROR(SEARCH("N",V109)))</formula>
    </cfRule>
  </conditionalFormatting>
  <conditionalFormatting sqref="V111">
    <cfRule type="containsText" dxfId="121" priority="166" operator="containsText" text="N">
      <formula>NOT(ISERROR(SEARCH("N",V111)))</formula>
    </cfRule>
  </conditionalFormatting>
  <conditionalFormatting sqref="V108 V110 V104:V106">
    <cfRule type="containsText" dxfId="120" priority="169" operator="containsText" text="N">
      <formula>NOT(ISERROR(SEARCH("N",V104)))</formula>
    </cfRule>
  </conditionalFormatting>
  <conditionalFormatting sqref="W104:W111">
    <cfRule type="containsText" dxfId="119" priority="160" operator="containsText" text="n">
      <formula>NOT(ISERROR(SEARCH("n",W104)))</formula>
    </cfRule>
  </conditionalFormatting>
  <conditionalFormatting sqref="W107">
    <cfRule type="containsText" dxfId="118" priority="163" operator="containsText" text="N">
      <formula>NOT(ISERROR(SEARCH("N",W107)))</formula>
    </cfRule>
  </conditionalFormatting>
  <conditionalFormatting sqref="W109">
    <cfRule type="containsText" dxfId="117" priority="162" operator="containsText" text="N">
      <formula>NOT(ISERROR(SEARCH("N",W109)))</formula>
    </cfRule>
  </conditionalFormatting>
  <conditionalFormatting sqref="W111">
    <cfRule type="containsText" dxfId="116" priority="161" operator="containsText" text="N">
      <formula>NOT(ISERROR(SEARCH("N",W111)))</formula>
    </cfRule>
  </conditionalFormatting>
  <conditionalFormatting sqref="W108 W110 W104:W106">
    <cfRule type="containsText" dxfId="115" priority="164" operator="containsText" text="N">
      <formula>NOT(ISERROR(SEARCH("N",W104)))</formula>
    </cfRule>
  </conditionalFormatting>
  <conditionalFormatting sqref="B123:G123">
    <cfRule type="containsText" dxfId="114" priority="159" operator="containsText" text="n">
      <formula>NOT(ISERROR(SEARCH("n",B123)))</formula>
    </cfRule>
  </conditionalFormatting>
  <conditionalFormatting sqref="I9">
    <cfRule type="containsText" dxfId="113" priority="158" operator="containsText" text="N">
      <formula>NOT(ISERROR(SEARCH("N",I9)))</formula>
    </cfRule>
  </conditionalFormatting>
  <conditionalFormatting sqref="I21">
    <cfRule type="containsText" dxfId="112" priority="157" operator="containsText" text="N">
      <formula>NOT(ISERROR(SEARCH("N",I21)))</formula>
    </cfRule>
  </conditionalFormatting>
  <conditionalFormatting sqref="I8">
    <cfRule type="containsText" dxfId="111" priority="156" operator="containsText" text="N">
      <formula>NOT(ISERROR(SEARCH("N",I8)))</formula>
    </cfRule>
  </conditionalFormatting>
  <conditionalFormatting sqref="I10">
    <cfRule type="containsText" dxfId="110" priority="155" operator="containsText" text="N">
      <formula>NOT(ISERROR(SEARCH("N",I10)))</formula>
    </cfRule>
  </conditionalFormatting>
  <conditionalFormatting sqref="I3">
    <cfRule type="containsText" dxfId="109" priority="147" operator="containsText" text="N">
      <formula>NOT(ISERROR(SEARCH("N",I3)))</formula>
    </cfRule>
  </conditionalFormatting>
  <conditionalFormatting sqref="I13">
    <cfRule type="containsText" dxfId="108" priority="146" operator="containsText" text="N">
      <formula>NOT(ISERROR(SEARCH("N",I13)))</formula>
    </cfRule>
  </conditionalFormatting>
  <conditionalFormatting sqref="E63:E65">
    <cfRule type="containsText" dxfId="107" priority="141" operator="containsText" text="N">
      <formula>NOT(ISERROR(SEARCH("N",E63)))</formula>
    </cfRule>
  </conditionalFormatting>
  <conditionalFormatting sqref="E36">
    <cfRule type="containsText" dxfId="106" priority="142" operator="containsText" text="N">
      <formula>NOT(ISERROR(SEARCH("N",E36)))</formula>
    </cfRule>
  </conditionalFormatting>
  <conditionalFormatting sqref="E58">
    <cfRule type="containsText" dxfId="105" priority="140" operator="containsText" text="N">
      <formula>NOT(ISERROR(SEARCH("N",E58)))</formula>
    </cfRule>
  </conditionalFormatting>
  <conditionalFormatting sqref="I7">
    <cfRule type="containsText" dxfId="104" priority="137" operator="containsText" text="N">
      <formula>NOT(ISERROR(SEARCH("N",I7)))</formula>
    </cfRule>
  </conditionalFormatting>
  <conditionalFormatting sqref="E47">
    <cfRule type="containsText" dxfId="103" priority="138" operator="containsText" text="N">
      <formula>NOT(ISERROR(SEARCH("N",E47)))</formula>
    </cfRule>
  </conditionalFormatting>
  <conditionalFormatting sqref="E62">
    <cfRule type="containsText" dxfId="102" priority="129" operator="containsText" text="N">
      <formula>NOT(ISERROR(SEARCH("N",E62)))</formula>
    </cfRule>
  </conditionalFormatting>
  <conditionalFormatting sqref="I17">
    <cfRule type="containsText" dxfId="101" priority="136" operator="containsText" text="N">
      <formula>NOT(ISERROR(SEARCH("N",I17)))</formula>
    </cfRule>
  </conditionalFormatting>
  <conditionalFormatting sqref="E40">
    <cfRule type="containsText" dxfId="100" priority="131" operator="containsText" text="N">
      <formula>NOT(ISERROR(SEARCH("N",E40)))</formula>
    </cfRule>
  </conditionalFormatting>
  <conditionalFormatting sqref="E51">
    <cfRule type="containsText" dxfId="99" priority="130" operator="containsText" text="N">
      <formula>NOT(ISERROR(SEARCH("N",E51)))</formula>
    </cfRule>
  </conditionalFormatting>
  <conditionalFormatting sqref="I5">
    <cfRule type="containsText" dxfId="98" priority="128" operator="containsText" text="N">
      <formula>NOT(ISERROR(SEARCH("N",I5)))</formula>
    </cfRule>
  </conditionalFormatting>
  <conditionalFormatting sqref="I15">
    <cfRule type="containsText" dxfId="97" priority="127" operator="containsText" text="N">
      <formula>NOT(ISERROR(SEARCH("N",I15)))</formula>
    </cfRule>
  </conditionalFormatting>
  <conditionalFormatting sqref="E38">
    <cfRule type="containsText" dxfId="96" priority="123" operator="containsText" text="N">
      <formula>NOT(ISERROR(SEARCH("N",E38)))</formula>
    </cfRule>
  </conditionalFormatting>
  <conditionalFormatting sqref="E49">
    <cfRule type="containsText" dxfId="95" priority="122" operator="containsText" text="N">
      <formula>NOT(ISERROR(SEARCH("N",E49)))</formula>
    </cfRule>
  </conditionalFormatting>
  <conditionalFormatting sqref="E60">
    <cfRule type="containsText" dxfId="94" priority="121" operator="containsText" text="N">
      <formula>NOT(ISERROR(SEARCH("N",E60)))</formula>
    </cfRule>
  </conditionalFormatting>
  <conditionalFormatting sqref="I6">
    <cfRule type="containsText" dxfId="93" priority="120" operator="containsText" text="N">
      <formula>NOT(ISERROR(SEARCH("N",I6)))</formula>
    </cfRule>
  </conditionalFormatting>
  <conditionalFormatting sqref="I16">
    <cfRule type="containsText" dxfId="92" priority="119" operator="containsText" text="N">
      <formula>NOT(ISERROR(SEARCH("N",I16)))</formula>
    </cfRule>
  </conditionalFormatting>
  <conditionalFormatting sqref="E50">
    <cfRule type="containsText" dxfId="91" priority="115" operator="containsText" text="N">
      <formula>NOT(ISERROR(SEARCH("N",E50)))</formula>
    </cfRule>
  </conditionalFormatting>
  <conditionalFormatting sqref="E61">
    <cfRule type="containsText" dxfId="90" priority="114" operator="containsText" text="N">
      <formula>NOT(ISERROR(SEARCH("N",E61)))</formula>
    </cfRule>
  </conditionalFormatting>
  <conditionalFormatting sqref="I4">
    <cfRule type="containsText" dxfId="89" priority="113" operator="containsText" text="N">
      <formula>NOT(ISERROR(SEARCH("N",I4)))</formula>
    </cfRule>
  </conditionalFormatting>
  <conditionalFormatting sqref="I14">
    <cfRule type="containsText" dxfId="88" priority="112" operator="containsText" text="N">
      <formula>NOT(ISERROR(SEARCH("N",I14)))</formula>
    </cfRule>
  </conditionalFormatting>
  <conditionalFormatting sqref="E37">
    <cfRule type="containsText" dxfId="87" priority="108" operator="containsText" text="N">
      <formula>NOT(ISERROR(SEARCH("N",E37)))</formula>
    </cfRule>
  </conditionalFormatting>
  <conditionalFormatting sqref="E48">
    <cfRule type="containsText" dxfId="86" priority="107" operator="containsText" text="N">
      <formula>NOT(ISERROR(SEARCH("N",E48)))</formula>
    </cfRule>
  </conditionalFormatting>
  <conditionalFormatting sqref="E59">
    <cfRule type="containsText" dxfId="85" priority="106" operator="containsText" text="N">
      <formula>NOT(ISERROR(SEARCH("N",E59)))</formula>
    </cfRule>
  </conditionalFormatting>
  <conditionalFormatting sqref="N7 N3:N5">
    <cfRule type="containsText" dxfId="84" priority="105" operator="containsText" text="N">
      <formula>NOT(ISERROR(SEARCH("N",N3)))</formula>
    </cfRule>
  </conditionalFormatting>
  <conditionalFormatting sqref="N21">
    <cfRule type="containsText" dxfId="83" priority="104" operator="containsText" text="N">
      <formula>NOT(ISERROR(SEARCH("N",N21)))</formula>
    </cfRule>
  </conditionalFormatting>
  <conditionalFormatting sqref="N6">
    <cfRule type="containsText" dxfId="82" priority="103" operator="containsText" text="N">
      <formula>NOT(ISERROR(SEARCH("N",N6)))</formula>
    </cfRule>
  </conditionalFormatting>
  <conditionalFormatting sqref="N10">
    <cfRule type="containsText" dxfId="81" priority="102" operator="containsText" text="N">
      <formula>NOT(ISERROR(SEARCH("N",N10)))</formula>
    </cfRule>
  </conditionalFormatting>
  <conditionalFormatting sqref="N17 N13:N15">
    <cfRule type="containsText" dxfId="80" priority="101" operator="containsText" text="N">
      <formula>NOT(ISERROR(SEARCH("N",N13)))</formula>
    </cfRule>
  </conditionalFormatting>
  <conditionalFormatting sqref="N16">
    <cfRule type="containsText" dxfId="79" priority="100" operator="containsText" text="N">
      <formula>NOT(ISERROR(SEARCH("N",N16)))</formula>
    </cfRule>
  </conditionalFormatting>
  <conditionalFormatting sqref="H54">
    <cfRule type="containsText" dxfId="78" priority="87" operator="containsText" text="N">
      <formula>NOT(ISERROR(SEARCH("N",H54)))</formula>
    </cfRule>
  </conditionalFormatting>
  <conditionalFormatting sqref="N20">
    <cfRule type="containsText" dxfId="77" priority="94" operator="containsText" text="N">
      <formula>NOT(ISERROR(SEARCH("N",N20)))</formula>
    </cfRule>
  </conditionalFormatting>
  <conditionalFormatting sqref="H64">
    <cfRule type="containsText" dxfId="76" priority="66" operator="containsText" text="N">
      <formula>NOT(ISERROR(SEARCH("N",H64)))</formula>
    </cfRule>
  </conditionalFormatting>
  <conditionalFormatting sqref="H43">
    <cfRule type="containsText" dxfId="75" priority="89" operator="containsText" text="N">
      <formula>NOT(ISERROR(SEARCH("N",H43)))</formula>
    </cfRule>
  </conditionalFormatting>
  <conditionalFormatting sqref="H58:H62">
    <cfRule type="containsText" dxfId="74" priority="86" operator="containsText" text="N">
      <formula>NOT(ISERROR(SEARCH("N",H58)))</formula>
    </cfRule>
  </conditionalFormatting>
  <conditionalFormatting sqref="H41">
    <cfRule type="containsText" dxfId="73" priority="78" operator="containsText" text="N">
      <formula>NOT(ISERROR(SEARCH("N",H41)))</formula>
    </cfRule>
  </conditionalFormatting>
  <conditionalFormatting sqref="H65">
    <cfRule type="containsText" dxfId="72" priority="85" operator="containsText" text="N">
      <formula>NOT(ISERROR(SEARCH("N",H65)))</formula>
    </cfRule>
  </conditionalFormatting>
  <conditionalFormatting sqref="N8">
    <cfRule type="containsText" dxfId="71" priority="84" operator="containsText" text="N">
      <formula>NOT(ISERROR(SEARCH("N",N8)))</formula>
    </cfRule>
  </conditionalFormatting>
  <conditionalFormatting sqref="N18">
    <cfRule type="containsText" dxfId="70" priority="83" operator="containsText" text="N">
      <formula>NOT(ISERROR(SEARCH("N",N18)))</formula>
    </cfRule>
  </conditionalFormatting>
  <conditionalFormatting sqref="I20">
    <cfRule type="containsText" dxfId="69" priority="82" operator="containsText" text="N">
      <formula>NOT(ISERROR(SEARCH("N",I20)))</formula>
    </cfRule>
  </conditionalFormatting>
  <conditionalFormatting sqref="I18">
    <cfRule type="containsText" dxfId="68" priority="81" operator="containsText" text="N">
      <formula>NOT(ISERROR(SEARCH("N",I18)))</formula>
    </cfRule>
  </conditionalFormatting>
  <conditionalFormatting sqref="I19">
    <cfRule type="containsText" dxfId="67" priority="73" operator="containsText" text="N">
      <formula>NOT(ISERROR(SEARCH("N",I19)))</formula>
    </cfRule>
  </conditionalFormatting>
  <conditionalFormatting sqref="H52">
    <cfRule type="containsText" dxfId="66" priority="77" operator="containsText" text="N">
      <formula>NOT(ISERROR(SEARCH("N",H52)))</formula>
    </cfRule>
  </conditionalFormatting>
  <conditionalFormatting sqref="H63">
    <cfRule type="containsText" dxfId="65" priority="76" operator="containsText" text="N">
      <formula>NOT(ISERROR(SEARCH("N",H63)))</formula>
    </cfRule>
  </conditionalFormatting>
  <conditionalFormatting sqref="N9">
    <cfRule type="containsText" dxfId="64" priority="75" operator="containsText" text="N">
      <formula>NOT(ISERROR(SEARCH("N",N9)))</formula>
    </cfRule>
  </conditionalFormatting>
  <conditionalFormatting sqref="N19">
    <cfRule type="containsText" dxfId="63" priority="74" operator="containsText" text="N">
      <formula>NOT(ISERROR(SEARCH("N",N19)))</formula>
    </cfRule>
  </conditionalFormatting>
  <conditionalFormatting sqref="H42">
    <cfRule type="containsText" dxfId="62" priority="68" operator="containsText" text="N">
      <formula>NOT(ISERROR(SEARCH("N",H42)))</formula>
    </cfRule>
  </conditionalFormatting>
  <conditionalFormatting sqref="H53">
    <cfRule type="containsText" dxfId="61" priority="67" operator="containsText" text="N">
      <formula>NOT(ISERROR(SEARCH("N",H53)))</formula>
    </cfRule>
  </conditionalFormatting>
  <conditionalFormatting sqref="C134">
    <cfRule type="containsText" dxfId="60" priority="57" operator="containsText" text="n">
      <formula>NOT(ISERROR(SEARCH("n",C134)))</formula>
    </cfRule>
  </conditionalFormatting>
  <conditionalFormatting sqref="B128:B133">
    <cfRule type="containsText" dxfId="59" priority="64" operator="containsText" text="N">
      <formula>NOT(ISERROR(SEARCH("N",B128)))</formula>
    </cfRule>
  </conditionalFormatting>
  <conditionalFormatting sqref="B128:B133">
    <cfRule type="containsText" dxfId="58" priority="63" operator="containsText" text="n">
      <formula>NOT(ISERROR(SEARCH("n",B128)))</formula>
    </cfRule>
  </conditionalFormatting>
  <conditionalFormatting sqref="B134">
    <cfRule type="containsText" dxfId="57" priority="62" operator="containsText" text="N">
      <formula>NOT(ISERROR(SEARCH("N",B134)))</formula>
    </cfRule>
  </conditionalFormatting>
  <conditionalFormatting sqref="B134">
    <cfRule type="containsText" dxfId="56" priority="61" operator="containsText" text="n">
      <formula>NOT(ISERROR(SEARCH("n",B134)))</formula>
    </cfRule>
  </conditionalFormatting>
  <conditionalFormatting sqref="C128:C133">
    <cfRule type="containsText" dxfId="55" priority="60" operator="containsText" text="N">
      <formula>NOT(ISERROR(SEARCH("N",C128)))</formula>
    </cfRule>
  </conditionalFormatting>
  <conditionalFormatting sqref="C128:C133">
    <cfRule type="containsText" dxfId="54" priority="59" operator="containsText" text="n">
      <formula>NOT(ISERROR(SEARCH("n",C128)))</formula>
    </cfRule>
  </conditionalFormatting>
  <conditionalFormatting sqref="C134">
    <cfRule type="containsText" dxfId="53" priority="58" operator="containsText" text="N">
      <formula>NOT(ISERROR(SEARCH("N",C134)))</formula>
    </cfRule>
  </conditionalFormatting>
  <conditionalFormatting sqref="D128:D133">
    <cfRule type="containsText" dxfId="52" priority="56" operator="containsText" text="N">
      <formula>NOT(ISERROR(SEARCH("N",D128)))</formula>
    </cfRule>
  </conditionalFormatting>
  <conditionalFormatting sqref="D128:D133">
    <cfRule type="containsText" dxfId="51" priority="55" operator="containsText" text="n">
      <formula>NOT(ISERROR(SEARCH("n",D128)))</formula>
    </cfRule>
  </conditionalFormatting>
  <conditionalFormatting sqref="D134">
    <cfRule type="containsText" dxfId="50" priority="54" operator="containsText" text="N">
      <formula>NOT(ISERROR(SEARCH("N",D134)))</formula>
    </cfRule>
  </conditionalFormatting>
  <conditionalFormatting sqref="D134">
    <cfRule type="containsText" dxfId="49" priority="53" operator="containsText" text="n">
      <formula>NOT(ISERROR(SEARCH("n",D134)))</formula>
    </cfRule>
  </conditionalFormatting>
  <conditionalFormatting sqref="E128:E133">
    <cfRule type="containsText" dxfId="48" priority="52" operator="containsText" text="N">
      <formula>NOT(ISERROR(SEARCH("N",E128)))</formula>
    </cfRule>
  </conditionalFormatting>
  <conditionalFormatting sqref="E128:E133">
    <cfRule type="containsText" dxfId="47" priority="51" operator="containsText" text="n">
      <formula>NOT(ISERROR(SEARCH("n",E128)))</formula>
    </cfRule>
  </conditionalFormatting>
  <conditionalFormatting sqref="E134">
    <cfRule type="containsText" dxfId="46" priority="50" operator="containsText" text="N">
      <formula>NOT(ISERROR(SEARCH("N",E134)))</formula>
    </cfRule>
  </conditionalFormatting>
  <conditionalFormatting sqref="E134">
    <cfRule type="containsText" dxfId="45" priority="49" operator="containsText" text="n">
      <formula>NOT(ISERROR(SEARCH("n",E134)))</formula>
    </cfRule>
  </conditionalFormatting>
  <conditionalFormatting sqref="F128:F133">
    <cfRule type="containsText" dxfId="44" priority="48" operator="containsText" text="N">
      <formula>NOT(ISERROR(SEARCH("N",F128)))</formula>
    </cfRule>
  </conditionalFormatting>
  <conditionalFormatting sqref="F128:F133">
    <cfRule type="containsText" dxfId="43" priority="47" operator="containsText" text="n">
      <formula>NOT(ISERROR(SEARCH("n",F128)))</formula>
    </cfRule>
  </conditionalFormatting>
  <conditionalFormatting sqref="F134">
    <cfRule type="containsText" dxfId="42" priority="46" operator="containsText" text="N">
      <formula>NOT(ISERROR(SEARCH("N",F134)))</formula>
    </cfRule>
  </conditionalFormatting>
  <conditionalFormatting sqref="F134">
    <cfRule type="containsText" dxfId="41" priority="45" operator="containsText" text="n">
      <formula>NOT(ISERROR(SEARCH("n",F134)))</formula>
    </cfRule>
  </conditionalFormatting>
  <conditionalFormatting sqref="G128:G133">
    <cfRule type="containsText" dxfId="40" priority="44" operator="containsText" text="N">
      <formula>NOT(ISERROR(SEARCH("N",G128)))</formula>
    </cfRule>
  </conditionalFormatting>
  <conditionalFormatting sqref="G128:G133">
    <cfRule type="containsText" dxfId="39" priority="43" operator="containsText" text="n">
      <formula>NOT(ISERROR(SEARCH("n",G128)))</formula>
    </cfRule>
  </conditionalFormatting>
  <conditionalFormatting sqref="G134">
    <cfRule type="containsText" dxfId="38" priority="42" operator="containsText" text="N">
      <formula>NOT(ISERROR(SEARCH("N",G134)))</formula>
    </cfRule>
  </conditionalFormatting>
  <conditionalFormatting sqref="G134">
    <cfRule type="containsText" dxfId="37" priority="41" operator="containsText" text="n">
      <formula>NOT(ISERROR(SEARCH("n",G134)))</formula>
    </cfRule>
  </conditionalFormatting>
  <conditionalFormatting sqref="B139:B140 B142 B144 B146:B147">
    <cfRule type="containsText" dxfId="36" priority="40" operator="containsText" text="N">
      <formula>NOT(ISERROR(SEARCH("N",B139)))</formula>
    </cfRule>
  </conditionalFormatting>
  <conditionalFormatting sqref="B141">
    <cfRule type="containsText" dxfId="35" priority="39" operator="containsText" text="N">
      <formula>NOT(ISERROR(SEARCH("N",B141)))</formula>
    </cfRule>
  </conditionalFormatting>
  <conditionalFormatting sqref="B143">
    <cfRule type="containsText" dxfId="34" priority="38" operator="containsText" text="N">
      <formula>NOT(ISERROR(SEARCH("N",B143)))</formula>
    </cfRule>
  </conditionalFormatting>
  <conditionalFormatting sqref="B145">
    <cfRule type="containsText" dxfId="33" priority="37" operator="containsText" text="N">
      <formula>NOT(ISERROR(SEARCH("N",B145)))</formula>
    </cfRule>
  </conditionalFormatting>
  <conditionalFormatting sqref="B139:B147">
    <cfRule type="containsText" dxfId="32" priority="36" operator="containsText" text="n">
      <formula>NOT(ISERROR(SEARCH("n",B139)))</formula>
    </cfRule>
  </conditionalFormatting>
  <conditionalFormatting sqref="B138">
    <cfRule type="containsText" dxfId="31" priority="35" operator="containsText" text="n">
      <formula>NOT(ISERROR(SEARCH("n",B138)))</formula>
    </cfRule>
  </conditionalFormatting>
  <conditionalFormatting sqref="B151:B152 B154 B156">
    <cfRule type="containsText" dxfId="30" priority="34" operator="containsText" text="N">
      <formula>NOT(ISERROR(SEARCH("N",B151)))</formula>
    </cfRule>
  </conditionalFormatting>
  <conditionalFormatting sqref="B153">
    <cfRule type="containsText" dxfId="29" priority="33" operator="containsText" text="N">
      <formula>NOT(ISERROR(SEARCH("N",B153)))</formula>
    </cfRule>
  </conditionalFormatting>
  <conditionalFormatting sqref="B155">
    <cfRule type="containsText" dxfId="28" priority="32" operator="containsText" text="N">
      <formula>NOT(ISERROR(SEARCH("N",B155)))</formula>
    </cfRule>
  </conditionalFormatting>
  <conditionalFormatting sqref="B157">
    <cfRule type="containsText" dxfId="27" priority="31" operator="containsText" text="N">
      <formula>NOT(ISERROR(SEARCH("N",B157)))</formula>
    </cfRule>
  </conditionalFormatting>
  <conditionalFormatting sqref="B151:B157">
    <cfRule type="containsText" dxfId="26" priority="30" operator="containsText" text="n">
      <formula>NOT(ISERROR(SEARCH("n",B151)))</formula>
    </cfRule>
  </conditionalFormatting>
  <conditionalFormatting sqref="B150">
    <cfRule type="containsText" dxfId="25" priority="29" operator="containsText" text="n">
      <formula>NOT(ISERROR(SEARCH("n",B150)))</formula>
    </cfRule>
  </conditionalFormatting>
  <conditionalFormatting sqref="B163:B164 B166 B168">
    <cfRule type="containsText" dxfId="24" priority="28" operator="containsText" text="N">
      <formula>NOT(ISERROR(SEARCH("N",B163)))</formula>
    </cfRule>
  </conditionalFormatting>
  <conditionalFormatting sqref="B165">
    <cfRule type="containsText" dxfId="23" priority="27" operator="containsText" text="N">
      <formula>NOT(ISERROR(SEARCH("N",B165)))</formula>
    </cfRule>
  </conditionalFormatting>
  <conditionalFormatting sqref="B167">
    <cfRule type="containsText" dxfId="22" priority="26" operator="containsText" text="N">
      <formula>NOT(ISERROR(SEARCH("N",B167)))</formula>
    </cfRule>
  </conditionalFormatting>
  <conditionalFormatting sqref="B169">
    <cfRule type="containsText" dxfId="21" priority="25" operator="containsText" text="N">
      <formula>NOT(ISERROR(SEARCH("N",B169)))</formula>
    </cfRule>
  </conditionalFormatting>
  <conditionalFormatting sqref="B163:B169">
    <cfRule type="containsText" dxfId="20" priority="24" operator="containsText" text="n">
      <formula>NOT(ISERROR(SEARCH("n",B163)))</formula>
    </cfRule>
  </conditionalFormatting>
  <conditionalFormatting sqref="B162">
    <cfRule type="containsText" dxfId="19" priority="23" operator="containsText" text="n">
      <formula>NOT(ISERROR(SEARCH("n",B162)))</formula>
    </cfRule>
  </conditionalFormatting>
  <conditionalFormatting sqref="B158:B159">
    <cfRule type="containsText" dxfId="18" priority="22" operator="containsText" text="N">
      <formula>NOT(ISERROR(SEARCH("N",B158)))</formula>
    </cfRule>
  </conditionalFormatting>
  <conditionalFormatting sqref="B158:B159">
    <cfRule type="containsText" dxfId="17" priority="21" operator="containsText" text="n">
      <formula>NOT(ISERROR(SEARCH("n",B158)))</formula>
    </cfRule>
  </conditionalFormatting>
  <conditionalFormatting sqref="B170:B171">
    <cfRule type="containsText" dxfId="16" priority="20" operator="containsText" text="N">
      <formula>NOT(ISERROR(SEARCH("N",B170)))</formula>
    </cfRule>
  </conditionalFormatting>
  <conditionalFormatting sqref="B170:B171">
    <cfRule type="containsText" dxfId="15" priority="19" operator="containsText" text="n">
      <formula>NOT(ISERROR(SEARCH("n",B170)))</formula>
    </cfRule>
  </conditionalFormatting>
  <conditionalFormatting sqref="H28">
    <cfRule type="containsText" dxfId="14" priority="16" operator="containsText" text="n">
      <formula>NOT(ISERROR(SEARCH("n",H28)))</formula>
    </cfRule>
  </conditionalFormatting>
  <conditionalFormatting sqref="G26">
    <cfRule type="containsText" dxfId="13" priority="15" operator="containsText" text="n">
      <formula>NOT(ISERROR(SEARCH("n",G26)))</formula>
    </cfRule>
  </conditionalFormatting>
  <conditionalFormatting sqref="B27:G27">
    <cfRule type="containsText" dxfId="12" priority="11" operator="containsText" text="n">
      <formula>NOT(ISERROR(SEARCH("n",B27)))</formula>
    </cfRule>
  </conditionalFormatting>
  <conditionalFormatting sqref="G30:G32">
    <cfRule type="containsText" dxfId="11" priority="13" operator="containsText" text="n">
      <formula>NOT(ISERROR(SEARCH("n",G30)))</formula>
    </cfRule>
  </conditionalFormatting>
  <conditionalFormatting sqref="G33">
    <cfRule type="containsText" dxfId="10" priority="12" operator="containsText" text="n">
      <formula>NOT(ISERROR(SEARCH("n",G33)))</formula>
    </cfRule>
  </conditionalFormatting>
  <conditionalFormatting sqref="B106">
    <cfRule type="containsText" dxfId="9" priority="3" operator="containsText" text="n">
      <formula>NOT(ISERROR(SEARCH("n",B106)))</formula>
    </cfRule>
  </conditionalFormatting>
  <conditionalFormatting sqref="C39:D39">
    <cfRule type="containsText" dxfId="8" priority="10" operator="containsText" text="N">
      <formula>NOT(ISERROR(SEARCH("N",C39)))</formula>
    </cfRule>
  </conditionalFormatting>
  <conditionalFormatting sqref="E39">
    <cfRule type="containsText" dxfId="7" priority="9" operator="containsText" text="N">
      <formula>NOT(ISERROR(SEARCH("N",E39)))</formula>
    </cfRule>
  </conditionalFormatting>
  <conditionalFormatting sqref="B84">
    <cfRule type="containsText" dxfId="6" priority="8" operator="containsText" text="N">
      <formula>NOT(ISERROR(SEARCH("N",B84)))</formula>
    </cfRule>
  </conditionalFormatting>
  <conditionalFormatting sqref="B84">
    <cfRule type="containsText" dxfId="5" priority="7" operator="containsText" text="n">
      <formula>NOT(ISERROR(SEARCH("n",B84)))</formula>
    </cfRule>
  </conditionalFormatting>
  <conditionalFormatting sqref="B95">
    <cfRule type="containsText" dxfId="4" priority="6" operator="containsText" text="N">
      <formula>NOT(ISERROR(SEARCH("N",B95)))</formula>
    </cfRule>
  </conditionalFormatting>
  <conditionalFormatting sqref="B95">
    <cfRule type="containsText" dxfId="3" priority="5" operator="containsText" text="n">
      <formula>NOT(ISERROR(SEARCH("n",B95)))</formula>
    </cfRule>
  </conditionalFormatting>
  <conditionalFormatting sqref="B106">
    <cfRule type="containsText" dxfId="2" priority="4" operator="containsText" text="N">
      <formula>NOT(ISERROR(SEARCH("N",B106)))</formula>
    </cfRule>
  </conditionalFormatting>
  <conditionalFormatting sqref="B117">
    <cfRule type="containsText" dxfId="1" priority="2" operator="containsText" text="N">
      <formula>NOT(ISERROR(SEARCH("N",B117)))</formula>
    </cfRule>
  </conditionalFormatting>
  <conditionalFormatting sqref="B117">
    <cfRule type="containsText" dxfId="0" priority="1" operator="containsText" text="n">
      <formula>NOT(ISERROR(SEARCH("n",B117)))</formula>
    </cfRule>
  </conditionalFormatting>
  <hyperlinks>
    <hyperlink ref="A180" r:id="rId1" xr:uid="{BCF4D575-5FB3-8B4B-9D26-94BBDFDDD882}"/>
    <hyperlink ref="A181" r:id="rId2" xr:uid="{E411942C-F1E6-DB47-9236-6AF0F0FE3241}"/>
    <hyperlink ref="A185" r:id="rId3" xr:uid="{B16FEB99-3430-A04B-A40C-E8CC555CC7D6}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Ender Kaynar</dc:creator>
  <cp:lastModifiedBy>Helen Wishart</cp:lastModifiedBy>
  <dcterms:created xsi:type="dcterms:W3CDTF">2021-05-28T08:09:16Z</dcterms:created>
  <dcterms:modified xsi:type="dcterms:W3CDTF">2021-06-21T13:31:39Z</dcterms:modified>
</cp:coreProperties>
</file>